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\Downloads\"/>
    </mc:Choice>
  </mc:AlternateContent>
  <xr:revisionPtr revIDLastSave="0" documentId="8_{9FA965BC-AB28-43A8-9B8B-14ED279953D8}" xr6:coauthVersionLast="47" xr6:coauthVersionMax="47" xr10:uidLastSave="{00000000-0000-0000-0000-000000000000}"/>
  <bookViews>
    <workbookView xWindow="-110" yWindow="-110" windowWidth="19420" windowHeight="10300" xr2:uid="{C21FE49C-7842-4FCF-A62D-11F882C42C83}"/>
  </bookViews>
  <sheets>
    <sheet name="Suivi Masse salariale" sheetId="1" r:id="rId1"/>
  </sheets>
  <definedNames>
    <definedName name="_xlnm.Print_Area" localSheetId="0">'Suivi Masse salariale'!$A$1:$O$33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N36" i="1"/>
  <c r="M36" i="1"/>
  <c r="L36" i="1"/>
  <c r="K36" i="1"/>
  <c r="J36" i="1"/>
  <c r="I36" i="1"/>
  <c r="H36" i="1"/>
  <c r="G36" i="1"/>
  <c r="F36" i="1"/>
  <c r="E36" i="1"/>
  <c r="D36" i="1"/>
  <c r="C36" i="1"/>
  <c r="C37" i="1" s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O29" i="1"/>
  <c r="O28" i="1"/>
  <c r="O27" i="1"/>
  <c r="D14" i="1"/>
  <c r="E14" i="1" s="1"/>
  <c r="O19" i="1"/>
  <c r="C16" i="1"/>
  <c r="I11" i="1"/>
  <c r="J11" i="1"/>
  <c r="O10" i="1"/>
  <c r="O9" i="1"/>
  <c r="O12" i="1"/>
  <c r="O13" i="1"/>
  <c r="O15" i="1"/>
  <c r="O7" i="1"/>
  <c r="D22" i="1"/>
  <c r="E22" i="1"/>
  <c r="F22" i="1"/>
  <c r="G22" i="1"/>
  <c r="H22" i="1"/>
  <c r="I22" i="1"/>
  <c r="J22" i="1"/>
  <c r="K22" i="1"/>
  <c r="L22" i="1"/>
  <c r="M22" i="1"/>
  <c r="N22" i="1"/>
  <c r="C22" i="1"/>
  <c r="O36" i="1" l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1" i="1"/>
  <c r="D16" i="1"/>
  <c r="D24" i="1" s="1"/>
  <c r="D33" i="1" s="1"/>
  <c r="F14" i="1"/>
  <c r="F16" i="1" s="1"/>
  <c r="F24" i="1" s="1"/>
  <c r="F33" i="1" s="1"/>
  <c r="E16" i="1"/>
  <c r="E24" i="1" s="1"/>
  <c r="E33" i="1" s="1"/>
  <c r="O22" i="1"/>
  <c r="C24" i="1"/>
  <c r="C33" i="1" s="1"/>
  <c r="O11" i="1"/>
  <c r="O3" i="1"/>
  <c r="G14" i="1" l="1"/>
  <c r="G16" i="1" s="1"/>
  <c r="G24" i="1" s="1"/>
  <c r="G33" i="1" s="1"/>
  <c r="O6" i="1"/>
  <c r="H14" i="1" l="1"/>
  <c r="H16" i="1" s="1"/>
  <c r="H24" i="1" s="1"/>
  <c r="H33" i="1" s="1"/>
  <c r="O8" i="1"/>
  <c r="I14" i="1" l="1"/>
  <c r="J14" i="1" s="1"/>
  <c r="I16" i="1" l="1"/>
  <c r="I24" i="1" s="1"/>
  <c r="I33" i="1" s="1"/>
  <c r="K14" i="1"/>
  <c r="J16" i="1"/>
  <c r="J24" i="1" s="1"/>
  <c r="J33" i="1" s="1"/>
  <c r="K16" i="1" l="1"/>
  <c r="K24" i="1" s="1"/>
  <c r="K33" i="1" s="1"/>
  <c r="L14" i="1"/>
  <c r="L16" i="1" l="1"/>
  <c r="L24" i="1" s="1"/>
  <c r="L33" i="1" s="1"/>
  <c r="M14" i="1"/>
  <c r="M16" i="1" l="1"/>
  <c r="M24" i="1" s="1"/>
  <c r="M33" i="1" s="1"/>
  <c r="N14" i="1"/>
  <c r="N16" i="1" l="1"/>
  <c r="N24" i="1" s="1"/>
  <c r="O14" i="1"/>
  <c r="O16" i="1" s="1"/>
  <c r="O24" i="1" l="1"/>
  <c r="N33" i="1"/>
  <c r="O33" i="1" l="1"/>
  <c r="O25" i="1"/>
</calcChain>
</file>

<file path=xl/sharedStrings.xml><?xml version="1.0" encoding="utf-8"?>
<sst xmlns="http://schemas.openxmlformats.org/spreadsheetml/2006/main" count="62" uniqueCount="61">
  <si>
    <r>
      <t xml:space="preserve">&gt;&gt;Exemple de tableau visant à estimer la masse salariale et proposé par </t>
    </r>
    <r>
      <rPr>
        <u/>
        <sz val="12"/>
        <color theme="1"/>
        <rFont val="Ebrima"/>
      </rPr>
      <t>Elanrual.fr</t>
    </r>
  </si>
  <si>
    <t>Hypothèse / commentaire</t>
  </si>
  <si>
    <t xml:space="preserve">Janvier 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</si>
  <si>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</si>
  <si>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</si>
  <si>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</si>
  <si>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</si>
  <si>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</si>
  <si>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</si>
  <si>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</si>
  <si>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</si>
  <si>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</si>
  <si>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</si>
  <si>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</si>
  <si>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Sous total</t>
  </si>
  <si>
    <t>Salaires et charges (du dernier mois de référence exemple : novembre ou décembre)</t>
  </si>
  <si>
    <t>DEPENSES SUPPLEMENTAIRES PAR RAPPORT A L'ANNEE PRECEDENTE</t>
  </si>
  <si>
    <t xml:space="preserve"> + Hausse du point d'indice n+1 (estimation)</t>
  </si>
  <si>
    <t>Exemple : hypothèse de 1%</t>
  </si>
  <si>
    <t xml:space="preserve"> + Hausse du SMIC n+1 (estimation) </t>
  </si>
  <si>
    <t>Exemple : hypothèse d'une hausse décidée en janvier (et qui s'appliquera donc sur les autres mois) et nouvelle hausse en juillet via une estimation sommaire</t>
  </si>
  <si>
    <t xml:space="preserve"> + Enveloppe d'augmentation du régime indemnitaire (estimation)</t>
  </si>
  <si>
    <t>Exemple  le Maire et l'encadrement se sont concertés sur 5 000 euros d'augmentation du RI dans l'année (charges comprises)</t>
  </si>
  <si>
    <t xml:space="preserve"> + Estimation des avancements d'échelon + avancement de grade) - Charges comprises</t>
  </si>
  <si>
    <t xml:space="preserve"> + Recrutement supplémentaires (salaires + charges patronales)</t>
  </si>
  <si>
    <t>Exemple : recrutement d'une ATSEM suite à ouverture d'une classe en maternelle en septembre 2025</t>
  </si>
  <si>
    <t xml:space="preserve"> + Coût des agents saisonniers (salaires brut + charges patronales)</t>
  </si>
  <si>
    <t>Exemple : recrutement de 3 saisonniers en juillet et août (1 aux services techniques et 2 aux accueils de loisirs)</t>
  </si>
  <si>
    <t xml:space="preserve"> + Nouvelle Indemnités chômages</t>
  </si>
  <si>
    <t>Aucune nouvelle indemnité versée</t>
  </si>
  <si>
    <t xml:space="preserve"> + Remplacements prévisibles (complémentaires) - Charges comprises</t>
  </si>
  <si>
    <t>Exemple : Départ en congé maternité d'une secrétaire administrative en août</t>
  </si>
  <si>
    <t xml:space="preserve"> + Augmentation des cotisations CNRACL</t>
  </si>
  <si>
    <t xml:space="preserve">Exemple : Augmentation de 3% des cotisations (hypothèse issue d'une veille règlementaire) </t>
  </si>
  <si>
    <t xml:space="preserve"> + Autre</t>
  </si>
  <si>
    <t>A préciser</t>
  </si>
  <si>
    <t>Total des variations par rapport à la paye de référence (dépenses supplémentaires)</t>
  </si>
  <si>
    <t>Dépenses en moins par rapport à la paye de référence</t>
  </si>
  <si>
    <t>Exemple : départ en retraite d'un agent de voirie non remplacé (départ effectif à compter de février)</t>
  </si>
  <si>
    <t xml:space="preserve"> - Remplacements ou besoins temporaires non reconduit</t>
  </si>
  <si>
    <t>Attention : cette ligne se réfère uniquement à la paye de référence. Si les effectifs concernés n'étaient rémunérés sur la paye de référence, il ne faut rien indiquer sur cette ligne</t>
  </si>
  <si>
    <t xml:space="preserve"> - Autres éléments en diminution</t>
  </si>
  <si>
    <t>Total des variations par rapport à la paye de référence (réduction des dépenses)</t>
  </si>
  <si>
    <t>&gt;&gt;&gt;&gt;&gt;&gt;Variation de la masse salariale par rapport à n-1&gt;&gt;&gt;&gt;&gt;&gt;&gt;&gt;&gt;</t>
  </si>
  <si>
    <t>Inscrire ci-dessous les autres dépenses ne figurant pas sur le mois de paye de référent (montants taux) pour avoir une vision exhaustive</t>
  </si>
  <si>
    <t>Variation en % par rapport à la paye de référence</t>
  </si>
  <si>
    <t>Autres dépenses à ajouter</t>
  </si>
  <si>
    <t>Prime annuelle + CIA (montant total)</t>
  </si>
  <si>
    <t>Assurance des risques statutaires (montant total)</t>
  </si>
  <si>
    <t>Cotisation à l'organisation d'actions sociales envers les agents)</t>
  </si>
  <si>
    <t>Autres dépenses :</t>
  </si>
  <si>
    <t>Total des autres dépenses à ajouter à la prévision</t>
  </si>
  <si>
    <t>&gt;&gt;&gt;&gt;&gt;&gt;TOTAL CHAPITRE 012 (BP)&gt;&gt;&gt;&gt;&gt;&gt;&gt;&gt;&gt;</t>
  </si>
  <si>
    <t>Le tableau ci-dessous permettra de comparer les réalisations (mandats) par rapport au prévisionnel et ainsi anticiper d'éventuelles modifications de crédits au budget</t>
  </si>
  <si>
    <t>MONTANT MENSUEL MANDATE AU CHAPITRE 012 (Réalisé/CA ou CFU) -</t>
  </si>
  <si>
    <t>Différence mensuelle entre le prévisionnel (BP) et le réalisé</t>
  </si>
  <si>
    <t>Différence cumulée entre le prévisionnel (BP) et le réalisé</t>
  </si>
  <si>
    <t xml:space="preserve">Reprise des montants d'un mois de paye "ordinaire de novembre ou décembre de l'année passée. Ce mois, dans le mesure du possible ne doit pas contenir des flux non-récurrents comme le versement de la prime annuelle, ou la rémunération des saisonniers. </t>
  </si>
  <si>
    <t xml:space="preserve">Basée sur une estimation sommaire ou bien sur une estimation plus précise via la liste des avancements d'échelon à venir dans l'année et des avancements de grades/promotions validées. </t>
  </si>
  <si>
    <t xml:space="preserve"> - Départ non remplacé ou agent déjà "parti"</t>
  </si>
  <si>
    <t>Evolution de la masse salariale
 (chap 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</si>
</sst>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Ebrima"/>
    </font>
    <font>
      <b/>
      <sz val="11"/>
      <color theme="1" tint="0.249977111117893"/>
      <name val="Ebrima"/>
    </font>
    <font>
      <sz val="11"/>
      <color theme="1"/>
      <name val="Ebrima"/>
    </font>
    <font>
      <sz val="10"/>
      <color theme="1"/>
      <name val="Ebrima"/>
    </font>
    <font>
      <b/>
      <sz val="11"/>
      <color theme="1"/>
      <name val="Ebrima"/>
    </font>
    <font>
      <b/>
      <sz val="10"/>
      <color theme="1"/>
      <name val="Ebrima"/>
    </font>
    <font>
      <sz val="11"/>
      <color theme="1"/>
      <name val="Calibri"/>
      <family val="2"/>
      <scheme val="minor"/>
    </font>
    <font>
      <sz val="9"/>
      <color theme="1"/>
      <name val="Ebrima"/>
    </font>
    <font>
      <b/>
      <sz val="11"/>
      <name val="Ebrima"/>
    </font>
    <font>
      <b/>
      <sz val="10"/>
      <name val="Ebrima"/>
    </font>
    <font>
      <u/>
      <sz val="11"/>
      <color theme="1"/>
      <name val="Ebrima"/>
    </font>
    <font>
      <u/>
      <sz val="10"/>
      <color theme="1"/>
      <name val="Ebrima"/>
    </font>
    <font>
      <b/>
      <u/>
      <sz val="10"/>
      <color theme="1"/>
      <name val="Ebrima"/>
    </font>
    <font>
      <b/>
      <u/>
      <sz val="11"/>
      <color theme="1"/>
      <name val="Ebrima"/>
    </font>
    <font>
      <b/>
      <sz val="12"/>
      <name val="Ebrima"/>
    </font>
    <font>
      <i/>
      <u/>
      <sz val="10"/>
      <color theme="1"/>
      <name val="Ebrima"/>
    </font>
    <font>
      <sz val="12"/>
      <color theme="1"/>
      <name val="Ebrima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Ebrima"/>
    </font>
    <font>
      <u/>
      <sz val="12"/>
      <color theme="1"/>
      <name val="Ebrima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8FC"/>
        <bgColor indexed="64"/>
      </patternFill>
    </fill>
    <fill>
      <patternFill patternType="solid">
        <fgColor rgb="FFE2FAE4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4" borderId="8" xfId="0" applyNumberFormat="1" applyFont="1" applyFill="1" applyBorder="1"/>
    <xf numFmtId="3" fontId="6" fillId="5" borderId="8" xfId="0" applyNumberFormat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3" fontId="13" fillId="5" borderId="13" xfId="0" applyNumberFormat="1" applyFont="1" applyFill="1" applyBorder="1"/>
    <xf numFmtId="3" fontId="14" fillId="4" borderId="13" xfId="0" applyNumberFormat="1" applyFont="1" applyFill="1" applyBorder="1"/>
    <xf numFmtId="3" fontId="10" fillId="2" borderId="2" xfId="0" applyNumberFormat="1" applyFont="1" applyFill="1" applyBorder="1"/>
    <xf numFmtId="3" fontId="15" fillId="2" borderId="3" xfId="0" applyNumberFormat="1" applyFont="1" applyFill="1" applyBorder="1"/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3" fontId="6" fillId="3" borderId="0" xfId="0" applyNumberFormat="1" applyFont="1" applyFill="1"/>
    <xf numFmtId="3" fontId="11" fillId="0" borderId="0" xfId="0" applyNumberFormat="1" applyFont="1"/>
    <xf numFmtId="3" fontId="6" fillId="6" borderId="8" xfId="0" applyNumberFormat="1" applyFont="1" applyFill="1" applyBorder="1"/>
    <xf numFmtId="3" fontId="13" fillId="6" borderId="13" xfId="0" applyNumberFormat="1" applyFont="1" applyFill="1" applyBorder="1"/>
    <xf numFmtId="164" fontId="16" fillId="0" borderId="0" xfId="2" applyNumberFormat="1" applyFont="1" applyAlignment="1">
      <alignment vertical="top"/>
    </xf>
    <xf numFmtId="3" fontId="10" fillId="2" borderId="30" xfId="0" applyNumberFormat="1" applyFont="1" applyFill="1" applyBorder="1"/>
    <xf numFmtId="3" fontId="18" fillId="0" borderId="29" xfId="0" applyNumberFormat="1" applyFont="1" applyBorder="1"/>
    <xf numFmtId="3" fontId="18" fillId="0" borderId="34" xfId="0" applyNumberFormat="1" applyFont="1" applyBorder="1"/>
    <xf numFmtId="3" fontId="10" fillId="2" borderId="31" xfId="0" applyNumberFormat="1" applyFont="1" applyFill="1" applyBorder="1"/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/>
    </xf>
    <xf numFmtId="3" fontId="11" fillId="4" borderId="7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vertical="center" wrapText="1"/>
    </xf>
    <xf numFmtId="3" fontId="4" fillId="4" borderId="10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3" fontId="4" fillId="4" borderId="18" xfId="0" applyNumberFormat="1" applyFont="1" applyFill="1" applyBorder="1" applyAlignment="1">
      <alignment vertical="center"/>
    </xf>
    <xf numFmtId="0" fontId="8" fillId="5" borderId="6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12" fillId="5" borderId="7" xfId="1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vertical="center"/>
    </xf>
    <xf numFmtId="3" fontId="12" fillId="6" borderId="7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9" fillId="2" borderId="23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7" fillId="0" borderId="22" xfId="0" applyFont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25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3" fontId="19" fillId="0" borderId="32" xfId="1" applyNumberFormat="1" applyFont="1" applyBorder="1" applyAlignment="1">
      <alignment horizontal="center" vertical="center"/>
    </xf>
    <xf numFmtId="3" fontId="19" fillId="0" borderId="35" xfId="1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right" wrapText="1"/>
    </xf>
    <xf numFmtId="0" fontId="18" fillId="0" borderId="36" xfId="0" applyFont="1" applyBorder="1" applyAlignment="1">
      <alignment horizontal="right" wrapText="1"/>
    </xf>
    <xf numFmtId="0" fontId="18" fillId="0" borderId="33" xfId="0" applyFont="1" applyBorder="1" applyAlignment="1">
      <alignment horizontal="right" wrapText="1"/>
    </xf>
    <xf numFmtId="0" fontId="18" fillId="0" borderId="37" xfId="0" applyFont="1" applyBorder="1" applyAlignment="1">
      <alignment horizontal="right" wrapText="1"/>
    </xf>
    <xf numFmtId="0" fontId="20" fillId="0" borderId="38" xfId="0" applyFont="1" applyBorder="1" applyAlignment="1">
      <alignment horizontal="left" wrapText="1"/>
    </xf>
    <xf numFmtId="0" fontId="16" fillId="0" borderId="25" xfId="0" applyFont="1" applyBorder="1" applyAlignment="1">
      <alignment horizontal="right" vertical="top"/>
    </xf>
    <xf numFmtId="0" fontId="5" fillId="6" borderId="15" xfId="0" applyFont="1" applyFill="1" applyBorder="1" applyAlignment="1">
      <alignment horizontal="center" wrapText="1"/>
    </xf>
    <xf numFmtId="0" fontId="5" fillId="6" borderId="27" xfId="0" applyFont="1" applyFill="1" applyBorder="1" applyAlignment="1">
      <alignment horizontal="center" wrapText="1"/>
    </xf>
    <xf numFmtId="0" fontId="5" fillId="6" borderId="28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2FAE4"/>
      <color rgb="FFEEF8FC"/>
      <color rgb="FFD4F8EC"/>
      <color rgb="FF000000"/>
      <color rgb="FFDCEA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592F-88B4-46F1-8A9A-B8F3FEDD3209}">
  <sheetPr>
    <pageSetUpPr fitToPage="1"/>
  </sheetPr>
  <dimension ref="A1:O37"/>
  <sheetViews>
    <sheetView tabSelected="1" workbookViewId="0">
      <selection sqref="A1:O1"/>
    </sheetView>
  </sheetViews>
  <sheetFormatPr baseColWidth="10" defaultColWidth="11.453125" defaultRowHeight="14.5" x14ac:dyDescent="0.35"/>
  <cols>
    <col min="1" max="1" width="39.6328125" style="3" customWidth="1"/>
    <col min="2" max="2" width="39.54296875" style="3" customWidth="1"/>
    <col min="3" max="14" width="9.54296875" customWidth="1"/>
    <col min="15" max="15" width="11.7265625" bestFit="1" customWidth="1"/>
  </cols>
  <sheetData>
    <row r="1" spans="1:15" ht="33.65" customHeight="1" thickBo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4.5" customHeight="1" thickBot="1" x14ac:dyDescent="0.5">
      <c r="A2" s="6" t="s">
        <v>60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4" t="s">
        <v>13</v>
      </c>
      <c r="O2" s="2" t="s">
        <v>14</v>
      </c>
    </row>
    <row r="3" spans="1:15" ht="70.5" thickBot="1" x14ac:dyDescent="0.4">
      <c r="A3" s="76" t="s">
        <v>15</v>
      </c>
      <c r="B3" s="43" t="s">
        <v>57</v>
      </c>
      <c r="C3" s="44">
        <v>187130</v>
      </c>
      <c r="D3" s="44">
        <v>187130</v>
      </c>
      <c r="E3" s="44">
        <v>187130</v>
      </c>
      <c r="F3" s="44">
        <v>187130</v>
      </c>
      <c r="G3" s="44">
        <v>187130</v>
      </c>
      <c r="H3" s="44">
        <v>187130</v>
      </c>
      <c r="I3" s="44">
        <v>187130</v>
      </c>
      <c r="J3" s="44">
        <v>187130</v>
      </c>
      <c r="K3" s="44">
        <v>187130</v>
      </c>
      <c r="L3" s="44">
        <v>187130</v>
      </c>
      <c r="M3" s="44">
        <v>187130</v>
      </c>
      <c r="N3" s="44">
        <v>187130</v>
      </c>
      <c r="O3" s="45">
        <f>SUM(C3:N3)</f>
        <v>2245560</v>
      </c>
    </row>
    <row r="4" spans="1:15" ht="6" customHeight="1" thickBot="1" x14ac:dyDescent="0.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ht="16" x14ac:dyDescent="0.45">
      <c r="A5" s="55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ht="16.5" x14ac:dyDescent="0.35">
      <c r="A6" s="77" t="s">
        <v>17</v>
      </c>
      <c r="B6" s="28" t="s">
        <v>18</v>
      </c>
      <c r="C6" s="29"/>
      <c r="D6" s="29"/>
      <c r="E6" s="29"/>
      <c r="F6" s="29"/>
      <c r="G6" s="29"/>
      <c r="H6" s="29"/>
      <c r="I6" s="29">
        <v>1750</v>
      </c>
      <c r="J6" s="29">
        <v>1750</v>
      </c>
      <c r="K6" s="29">
        <v>1750</v>
      </c>
      <c r="L6" s="29">
        <v>1750</v>
      </c>
      <c r="M6" s="29">
        <v>1750</v>
      </c>
      <c r="N6" s="29">
        <v>1750</v>
      </c>
      <c r="O6" s="30">
        <f>SUM(I6:N6)</f>
        <v>10500</v>
      </c>
    </row>
    <row r="7" spans="1:15" ht="42" x14ac:dyDescent="0.35">
      <c r="A7" s="77" t="s">
        <v>19</v>
      </c>
      <c r="B7" s="31" t="s">
        <v>20</v>
      </c>
      <c r="C7" s="29">
        <v>450</v>
      </c>
      <c r="D7" s="29">
        <v>450</v>
      </c>
      <c r="E7" s="29">
        <v>450</v>
      </c>
      <c r="F7" s="29">
        <v>450</v>
      </c>
      <c r="G7" s="29">
        <v>450</v>
      </c>
      <c r="H7" s="29">
        <v>450</v>
      </c>
      <c r="I7" s="29">
        <v>600</v>
      </c>
      <c r="J7" s="29">
        <v>600</v>
      </c>
      <c r="K7" s="29">
        <v>600</v>
      </c>
      <c r="L7" s="29">
        <v>600</v>
      </c>
      <c r="M7" s="29">
        <v>600</v>
      </c>
      <c r="N7" s="32">
        <v>600</v>
      </c>
      <c r="O7" s="33">
        <f>SUM(I7:N7)</f>
        <v>3600</v>
      </c>
    </row>
    <row r="8" spans="1:15" ht="42" x14ac:dyDescent="0.35">
      <c r="A8" s="77" t="s">
        <v>21</v>
      </c>
      <c r="B8" s="31" t="s">
        <v>22</v>
      </c>
      <c r="C8" s="29">
        <v>400</v>
      </c>
      <c r="D8" s="29">
        <v>400</v>
      </c>
      <c r="E8" s="29">
        <v>400</v>
      </c>
      <c r="F8" s="29">
        <v>400</v>
      </c>
      <c r="G8" s="29">
        <v>400</v>
      </c>
      <c r="H8" s="29">
        <v>400</v>
      </c>
      <c r="I8" s="29">
        <v>400</v>
      </c>
      <c r="J8" s="29">
        <v>400</v>
      </c>
      <c r="K8" s="29">
        <v>400</v>
      </c>
      <c r="L8" s="29">
        <v>400</v>
      </c>
      <c r="M8" s="29">
        <v>500</v>
      </c>
      <c r="N8" s="29">
        <v>500</v>
      </c>
      <c r="O8" s="30">
        <f>SUM(C8:N8)</f>
        <v>5000</v>
      </c>
    </row>
    <row r="9" spans="1:15" ht="56" x14ac:dyDescent="0.35">
      <c r="A9" s="77" t="s">
        <v>23</v>
      </c>
      <c r="B9" s="31" t="s">
        <v>58</v>
      </c>
      <c r="C9" s="29">
        <v>500</v>
      </c>
      <c r="D9" s="29">
        <v>500</v>
      </c>
      <c r="E9" s="29">
        <v>500</v>
      </c>
      <c r="F9" s="29">
        <v>800</v>
      </c>
      <c r="G9" s="29">
        <v>800</v>
      </c>
      <c r="H9" s="29">
        <v>800</v>
      </c>
      <c r="I9" s="29">
        <v>1300</v>
      </c>
      <c r="J9" s="29">
        <v>1300</v>
      </c>
      <c r="K9" s="29">
        <v>1300</v>
      </c>
      <c r="L9" s="29">
        <v>1300</v>
      </c>
      <c r="M9" s="29">
        <v>1300</v>
      </c>
      <c r="N9" s="32">
        <v>1300</v>
      </c>
      <c r="O9" s="30">
        <f t="shared" ref="O9:O15" si="0">SUM(C9:N9)</f>
        <v>11700</v>
      </c>
    </row>
    <row r="10" spans="1:15" ht="32" x14ac:dyDescent="0.35">
      <c r="A10" s="77" t="s">
        <v>24</v>
      </c>
      <c r="B10" s="31" t="s">
        <v>25</v>
      </c>
      <c r="C10" s="29"/>
      <c r="D10" s="29"/>
      <c r="E10" s="29"/>
      <c r="F10" s="29"/>
      <c r="G10" s="29"/>
      <c r="H10" s="29"/>
      <c r="I10" s="29"/>
      <c r="J10" s="29"/>
      <c r="K10" s="29">
        <v>2800</v>
      </c>
      <c r="L10" s="29">
        <v>2800</v>
      </c>
      <c r="M10" s="29">
        <v>2800</v>
      </c>
      <c r="N10" s="32">
        <v>2800</v>
      </c>
      <c r="O10" s="30">
        <f t="shared" si="0"/>
        <v>11200</v>
      </c>
    </row>
    <row r="11" spans="1:15" ht="42" x14ac:dyDescent="0.35">
      <c r="A11" s="78" t="s">
        <v>26</v>
      </c>
      <c r="B11" s="28" t="s">
        <v>27</v>
      </c>
      <c r="C11" s="29"/>
      <c r="D11" s="29"/>
      <c r="E11" s="29"/>
      <c r="F11" s="29"/>
      <c r="G11" s="29"/>
      <c r="H11" s="29"/>
      <c r="I11" s="29">
        <f>2650*3</f>
        <v>7950</v>
      </c>
      <c r="J11" s="29">
        <f>2650*3</f>
        <v>7950</v>
      </c>
      <c r="K11" s="29"/>
      <c r="L11" s="29"/>
      <c r="M11" s="29"/>
      <c r="N11" s="32"/>
      <c r="O11" s="30">
        <f t="shared" si="0"/>
        <v>15900</v>
      </c>
    </row>
    <row r="12" spans="1:15" ht="16.5" x14ac:dyDescent="0.35">
      <c r="A12" s="78" t="s">
        <v>28</v>
      </c>
      <c r="B12" s="28" t="s">
        <v>29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2"/>
      <c r="O12" s="30">
        <f t="shared" si="0"/>
        <v>0</v>
      </c>
    </row>
    <row r="13" spans="1:15" ht="32" x14ac:dyDescent="0.35">
      <c r="A13" s="78" t="s">
        <v>30</v>
      </c>
      <c r="B13" s="28" t="s">
        <v>31</v>
      </c>
      <c r="C13" s="29"/>
      <c r="D13" s="29"/>
      <c r="E13" s="29"/>
      <c r="F13" s="29"/>
      <c r="G13" s="29"/>
      <c r="H13" s="29"/>
      <c r="I13" s="29"/>
      <c r="J13" s="29">
        <v>2650</v>
      </c>
      <c r="K13" s="29">
        <v>2650</v>
      </c>
      <c r="L13" s="29">
        <v>2650</v>
      </c>
      <c r="M13" s="29">
        <v>2650</v>
      </c>
      <c r="N13" s="32">
        <v>2650</v>
      </c>
      <c r="O13" s="30">
        <f t="shared" si="0"/>
        <v>13250</v>
      </c>
    </row>
    <row r="14" spans="1:15" ht="28" x14ac:dyDescent="0.35">
      <c r="A14" s="78" t="s">
        <v>32</v>
      </c>
      <c r="B14" s="28" t="s">
        <v>33</v>
      </c>
      <c r="C14" s="29">
        <v>4800</v>
      </c>
      <c r="D14" s="29">
        <f>C14</f>
        <v>4800</v>
      </c>
      <c r="E14" s="29">
        <f t="shared" ref="E14:N14" si="1">D14</f>
        <v>4800</v>
      </c>
      <c r="F14" s="29">
        <f t="shared" si="1"/>
        <v>4800</v>
      </c>
      <c r="G14" s="29">
        <f t="shared" si="1"/>
        <v>4800</v>
      </c>
      <c r="H14" s="29">
        <f t="shared" si="1"/>
        <v>4800</v>
      </c>
      <c r="I14" s="29">
        <f t="shared" si="1"/>
        <v>4800</v>
      </c>
      <c r="J14" s="29">
        <f t="shared" si="1"/>
        <v>4800</v>
      </c>
      <c r="K14" s="29">
        <f t="shared" si="1"/>
        <v>4800</v>
      </c>
      <c r="L14" s="29">
        <f t="shared" si="1"/>
        <v>4800</v>
      </c>
      <c r="M14" s="29">
        <f t="shared" si="1"/>
        <v>4800</v>
      </c>
      <c r="N14" s="29">
        <f t="shared" si="1"/>
        <v>4800</v>
      </c>
      <c r="O14" s="30">
        <f t="shared" si="0"/>
        <v>57600</v>
      </c>
    </row>
    <row r="15" spans="1:15" ht="16.5" x14ac:dyDescent="0.35">
      <c r="A15" s="79" t="s">
        <v>34</v>
      </c>
      <c r="B15" s="28" t="s">
        <v>35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0">
        <f t="shared" si="0"/>
        <v>0</v>
      </c>
    </row>
    <row r="16" spans="1:15" ht="34.15" customHeight="1" thickBot="1" x14ac:dyDescent="0.5">
      <c r="A16" s="51" t="s">
        <v>36</v>
      </c>
      <c r="B16" s="52"/>
      <c r="C16" s="7">
        <f t="shared" ref="C16:O16" si="2">SUM(C6:C15)</f>
        <v>6150</v>
      </c>
      <c r="D16" s="7">
        <f t="shared" si="2"/>
        <v>6150</v>
      </c>
      <c r="E16" s="7">
        <f t="shared" si="2"/>
        <v>6150</v>
      </c>
      <c r="F16" s="7">
        <f t="shared" si="2"/>
        <v>6450</v>
      </c>
      <c r="G16" s="7">
        <f t="shared" si="2"/>
        <v>6450</v>
      </c>
      <c r="H16" s="7">
        <f t="shared" si="2"/>
        <v>6450</v>
      </c>
      <c r="I16" s="7">
        <f t="shared" si="2"/>
        <v>16800</v>
      </c>
      <c r="J16" s="7">
        <f t="shared" si="2"/>
        <v>19450</v>
      </c>
      <c r="K16" s="7">
        <f t="shared" si="2"/>
        <v>14300</v>
      </c>
      <c r="L16" s="7">
        <f t="shared" si="2"/>
        <v>14300</v>
      </c>
      <c r="M16" s="7">
        <f t="shared" si="2"/>
        <v>14400</v>
      </c>
      <c r="N16" s="7">
        <f t="shared" si="2"/>
        <v>14400</v>
      </c>
      <c r="O16" s="12">
        <f t="shared" si="2"/>
        <v>128750</v>
      </c>
    </row>
    <row r="17" spans="1:15" ht="5.5" customHeight="1" thickBot="1" x14ac:dyDescent="0.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9"/>
    </row>
    <row r="18" spans="1:15" ht="15" customHeight="1" x14ac:dyDescent="0.45">
      <c r="A18" s="58" t="s">
        <v>37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" x14ac:dyDescent="0.35">
      <c r="A19" s="80" t="s">
        <v>59</v>
      </c>
      <c r="B19" s="36" t="s">
        <v>38</v>
      </c>
      <c r="C19" s="37"/>
      <c r="D19" s="37">
        <v>-2800</v>
      </c>
      <c r="E19" s="37">
        <v>-2800</v>
      </c>
      <c r="F19" s="37">
        <v>-2800</v>
      </c>
      <c r="G19" s="37">
        <v>-2800</v>
      </c>
      <c r="H19" s="37">
        <v>-2800</v>
      </c>
      <c r="I19" s="37">
        <v>-2800</v>
      </c>
      <c r="J19" s="37">
        <v>-2800</v>
      </c>
      <c r="K19" s="37">
        <v>-2800</v>
      </c>
      <c r="L19" s="37">
        <v>-2800</v>
      </c>
      <c r="M19" s="37">
        <v>-2800</v>
      </c>
      <c r="N19" s="37">
        <v>-2800</v>
      </c>
      <c r="O19" s="38">
        <f>SUM(C19:N19)</f>
        <v>-30800</v>
      </c>
    </row>
    <row r="20" spans="1:15" ht="56" x14ac:dyDescent="0.35">
      <c r="A20" s="81" t="s">
        <v>39</v>
      </c>
      <c r="B20" s="36" t="s">
        <v>40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9"/>
      <c r="O20" s="40">
        <v>-19600</v>
      </c>
    </row>
    <row r="21" spans="1:15" ht="16" x14ac:dyDescent="0.35">
      <c r="A21" s="81" t="s">
        <v>41</v>
      </c>
      <c r="B21" s="36" t="s">
        <v>35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9"/>
      <c r="O21" s="40">
        <v>-19600</v>
      </c>
    </row>
    <row r="22" spans="1:15" ht="33" customHeight="1" thickBot="1" x14ac:dyDescent="0.5">
      <c r="A22" s="53" t="s">
        <v>42</v>
      </c>
      <c r="B22" s="54"/>
      <c r="C22" s="8">
        <f t="shared" ref="C22:N22" si="3">SUM(C19:C21)</f>
        <v>0</v>
      </c>
      <c r="D22" s="8">
        <f t="shared" si="3"/>
        <v>-2800</v>
      </c>
      <c r="E22" s="8">
        <f t="shared" si="3"/>
        <v>-2800</v>
      </c>
      <c r="F22" s="8">
        <f t="shared" si="3"/>
        <v>-2800</v>
      </c>
      <c r="G22" s="8">
        <f t="shared" si="3"/>
        <v>-2800</v>
      </c>
      <c r="H22" s="8">
        <f t="shared" si="3"/>
        <v>-2800</v>
      </c>
      <c r="I22" s="8">
        <f t="shared" si="3"/>
        <v>-2800</v>
      </c>
      <c r="J22" s="8">
        <f t="shared" si="3"/>
        <v>-2800</v>
      </c>
      <c r="K22" s="8">
        <f t="shared" si="3"/>
        <v>-2800</v>
      </c>
      <c r="L22" s="8">
        <f t="shared" si="3"/>
        <v>-2800</v>
      </c>
      <c r="M22" s="8">
        <f t="shared" si="3"/>
        <v>-2800</v>
      </c>
      <c r="N22" s="8">
        <f t="shared" si="3"/>
        <v>-2800</v>
      </c>
      <c r="O22" s="11">
        <f>SUM(C22:N22)</f>
        <v>-30800</v>
      </c>
    </row>
    <row r="23" spans="1:15" ht="7.9" customHeight="1" thickBot="1" x14ac:dyDescent="0.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9"/>
    </row>
    <row r="24" spans="1:15" ht="24.65" customHeight="1" thickBot="1" x14ac:dyDescent="0.5">
      <c r="A24" s="46" t="s">
        <v>43</v>
      </c>
      <c r="B24" s="47"/>
      <c r="C24" s="13">
        <f t="shared" ref="C24:N24" si="4">C16+C22</f>
        <v>6150</v>
      </c>
      <c r="D24" s="13">
        <f t="shared" si="4"/>
        <v>3350</v>
      </c>
      <c r="E24" s="13">
        <f t="shared" si="4"/>
        <v>3350</v>
      </c>
      <c r="F24" s="13">
        <f t="shared" si="4"/>
        <v>3650</v>
      </c>
      <c r="G24" s="13">
        <f t="shared" si="4"/>
        <v>3650</v>
      </c>
      <c r="H24" s="13">
        <f t="shared" si="4"/>
        <v>3650</v>
      </c>
      <c r="I24" s="13">
        <f t="shared" si="4"/>
        <v>14000</v>
      </c>
      <c r="J24" s="13">
        <f t="shared" si="4"/>
        <v>16650</v>
      </c>
      <c r="K24" s="13">
        <f t="shared" si="4"/>
        <v>11500</v>
      </c>
      <c r="L24" s="13">
        <f t="shared" si="4"/>
        <v>11500</v>
      </c>
      <c r="M24" s="13">
        <f t="shared" si="4"/>
        <v>11600</v>
      </c>
      <c r="N24" s="13">
        <f t="shared" si="4"/>
        <v>11600</v>
      </c>
      <c r="O24" s="14">
        <f>SUM(C24:N24)</f>
        <v>100650</v>
      </c>
    </row>
    <row r="25" spans="1:15" ht="21.65" customHeight="1" thickBot="1" x14ac:dyDescent="0.5">
      <c r="A25" s="67" t="s">
        <v>44</v>
      </c>
      <c r="B25" s="67"/>
      <c r="C25" s="67"/>
      <c r="D25" s="67"/>
      <c r="E25" s="67"/>
      <c r="F25" s="67"/>
      <c r="G25" s="9"/>
      <c r="H25" s="9"/>
      <c r="I25" s="9"/>
      <c r="J25" s="68" t="s">
        <v>45</v>
      </c>
      <c r="K25" s="68"/>
      <c r="L25" s="68"/>
      <c r="M25" s="68"/>
      <c r="N25" s="68"/>
      <c r="O25" s="21">
        <f>(O24/O3)</f>
        <v>4.4821781649120929E-2</v>
      </c>
    </row>
    <row r="26" spans="1:15" ht="16.5" x14ac:dyDescent="0.45">
      <c r="A26" s="69" t="s">
        <v>46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ht="16" x14ac:dyDescent="0.35">
      <c r="A27" s="82" t="s">
        <v>47</v>
      </c>
      <c r="B27" s="83"/>
      <c r="C27" s="41"/>
      <c r="D27" s="41"/>
      <c r="E27" s="41"/>
      <c r="F27" s="41"/>
      <c r="G27" s="41"/>
      <c r="H27" s="41">
        <v>20000</v>
      </c>
      <c r="I27" s="41"/>
      <c r="J27" s="41"/>
      <c r="K27" s="41"/>
      <c r="L27" s="41"/>
      <c r="M27" s="41"/>
      <c r="N27" s="41"/>
      <c r="O27" s="42">
        <f>SUM(C27:N27)</f>
        <v>20000</v>
      </c>
    </row>
    <row r="28" spans="1:15" ht="16" x14ac:dyDescent="0.35">
      <c r="A28" s="82" t="s">
        <v>48</v>
      </c>
      <c r="B28" s="83"/>
      <c r="C28" s="41"/>
      <c r="D28" s="41">
        <v>30000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>
        <f t="shared" ref="O28:O30" si="5">SUM(C28:N28)</f>
        <v>30000</v>
      </c>
    </row>
    <row r="29" spans="1:15" ht="33.65" customHeight="1" x14ac:dyDescent="0.35">
      <c r="A29" s="82" t="s">
        <v>49</v>
      </c>
      <c r="B29" s="83"/>
      <c r="C29" s="41"/>
      <c r="D29" s="41"/>
      <c r="E29" s="41"/>
      <c r="F29" s="41">
        <v>12000</v>
      </c>
      <c r="G29" s="41"/>
      <c r="H29" s="41"/>
      <c r="I29" s="41"/>
      <c r="J29" s="41"/>
      <c r="K29" s="41"/>
      <c r="L29" s="41"/>
      <c r="M29" s="41"/>
      <c r="N29" s="41"/>
      <c r="O29" s="42">
        <f t="shared" si="5"/>
        <v>12000</v>
      </c>
    </row>
    <row r="30" spans="1:15" ht="16.149999999999999" customHeight="1" x14ac:dyDescent="0.35">
      <c r="A30" s="84" t="s">
        <v>50</v>
      </c>
      <c r="B30" s="85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>
        <f t="shared" si="5"/>
        <v>0</v>
      </c>
    </row>
    <row r="31" spans="1:15" ht="16.149999999999999" customHeight="1" thickBot="1" x14ac:dyDescent="0.5">
      <c r="A31" s="74" t="s">
        <v>51</v>
      </c>
      <c r="B31" s="75"/>
      <c r="C31" s="19">
        <f>SUM(C27:C30)</f>
        <v>0</v>
      </c>
      <c r="D31" s="19">
        <f t="shared" ref="D31:O31" si="6">SUM(D27:D30)</f>
        <v>30000</v>
      </c>
      <c r="E31" s="19">
        <f t="shared" si="6"/>
        <v>0</v>
      </c>
      <c r="F31" s="19">
        <f t="shared" si="6"/>
        <v>12000</v>
      </c>
      <c r="G31" s="19">
        <f t="shared" si="6"/>
        <v>0</v>
      </c>
      <c r="H31" s="19">
        <f t="shared" si="6"/>
        <v>20000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20">
        <f t="shared" si="6"/>
        <v>62000</v>
      </c>
    </row>
    <row r="32" spans="1:15" ht="17" thickBot="1" x14ac:dyDescent="0.5">
      <c r="A32" s="1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8.15" customHeight="1" thickBot="1" x14ac:dyDescent="0.4">
      <c r="A33" s="72" t="s">
        <v>52</v>
      </c>
      <c r="B33" s="73"/>
      <c r="C33" s="26">
        <f t="shared" ref="C33:O33" si="7">C3+C24+C31</f>
        <v>193280</v>
      </c>
      <c r="D33" s="26">
        <f t="shared" si="7"/>
        <v>220480</v>
      </c>
      <c r="E33" s="26">
        <f t="shared" si="7"/>
        <v>190480</v>
      </c>
      <c r="F33" s="26">
        <f t="shared" si="7"/>
        <v>202780</v>
      </c>
      <c r="G33" s="26">
        <f t="shared" si="7"/>
        <v>190780</v>
      </c>
      <c r="H33" s="26">
        <f t="shared" si="7"/>
        <v>210780</v>
      </c>
      <c r="I33" s="26">
        <f t="shared" si="7"/>
        <v>201130</v>
      </c>
      <c r="J33" s="26">
        <f t="shared" si="7"/>
        <v>203780</v>
      </c>
      <c r="K33" s="26">
        <f t="shared" si="7"/>
        <v>198630</v>
      </c>
      <c r="L33" s="26">
        <f t="shared" si="7"/>
        <v>198630</v>
      </c>
      <c r="M33" s="26">
        <f t="shared" si="7"/>
        <v>198730</v>
      </c>
      <c r="N33" s="26">
        <f t="shared" si="7"/>
        <v>198730</v>
      </c>
      <c r="O33" s="27">
        <f t="shared" si="7"/>
        <v>2408210</v>
      </c>
    </row>
    <row r="34" spans="1:15" ht="20.5" customHeight="1" thickBot="1" x14ac:dyDescent="0.5">
      <c r="A34" s="67" t="s">
        <v>53</v>
      </c>
      <c r="B34" s="67"/>
      <c r="C34" s="67"/>
      <c r="D34" s="67"/>
      <c r="E34" s="67"/>
      <c r="F34" s="67"/>
      <c r="G34" s="67"/>
      <c r="H34" s="9"/>
      <c r="I34" s="9"/>
      <c r="J34" s="9"/>
      <c r="K34" s="9"/>
      <c r="L34" s="9"/>
      <c r="M34" s="9"/>
      <c r="N34" s="9"/>
      <c r="O34" s="9"/>
    </row>
    <row r="35" spans="1:15" ht="16" x14ac:dyDescent="0.45">
      <c r="A35" s="86" t="s">
        <v>54</v>
      </c>
      <c r="B35" s="87"/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5">
        <f>SUM(C35:N35)</f>
        <v>0</v>
      </c>
    </row>
    <row r="36" spans="1:15" x14ac:dyDescent="0.35">
      <c r="A36" s="63" t="s">
        <v>55</v>
      </c>
      <c r="B36" s="64"/>
      <c r="C36" s="23">
        <f>IF(C35&gt;0,C33-C35,0)</f>
        <v>0</v>
      </c>
      <c r="D36" s="23">
        <f t="shared" ref="D36:N36" si="8">IF(D35&gt;0,D33-D35,0)</f>
        <v>0</v>
      </c>
      <c r="E36" s="23">
        <f t="shared" si="8"/>
        <v>0</v>
      </c>
      <c r="F36" s="23">
        <f t="shared" si="8"/>
        <v>0</v>
      </c>
      <c r="G36" s="23">
        <f t="shared" si="8"/>
        <v>0</v>
      </c>
      <c r="H36" s="23">
        <f t="shared" si="8"/>
        <v>0</v>
      </c>
      <c r="I36" s="23">
        <f t="shared" si="8"/>
        <v>0</v>
      </c>
      <c r="J36" s="23">
        <f t="shared" si="8"/>
        <v>0</v>
      </c>
      <c r="K36" s="23">
        <f t="shared" si="8"/>
        <v>0</v>
      </c>
      <c r="L36" s="23">
        <f t="shared" si="8"/>
        <v>0</v>
      </c>
      <c r="M36" s="23">
        <f t="shared" si="8"/>
        <v>0</v>
      </c>
      <c r="N36" s="23">
        <f t="shared" si="8"/>
        <v>0</v>
      </c>
      <c r="O36" s="61">
        <f>SUM(C36:N36)</f>
        <v>0</v>
      </c>
    </row>
    <row r="37" spans="1:15" ht="15" thickBot="1" x14ac:dyDescent="0.4">
      <c r="A37" s="65" t="s">
        <v>56</v>
      </c>
      <c r="B37" s="66"/>
      <c r="C37" s="24">
        <f>C36</f>
        <v>0</v>
      </c>
      <c r="D37" s="24">
        <f>C37+D36</f>
        <v>0</v>
      </c>
      <c r="E37" s="24">
        <f t="shared" ref="E37:N37" si="9">D37+E36</f>
        <v>0</v>
      </c>
      <c r="F37" s="24">
        <f t="shared" si="9"/>
        <v>0</v>
      </c>
      <c r="G37" s="24">
        <f t="shared" si="9"/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M37" s="24">
        <f t="shared" si="9"/>
        <v>0</v>
      </c>
      <c r="N37" s="24">
        <f t="shared" si="9"/>
        <v>0</v>
      </c>
      <c r="O37" s="62"/>
    </row>
  </sheetData>
  <mergeCells count="22">
    <mergeCell ref="A35:B35"/>
    <mergeCell ref="O36:O37"/>
    <mergeCell ref="A36:B36"/>
    <mergeCell ref="A37:B37"/>
    <mergeCell ref="A25:F25"/>
    <mergeCell ref="A34:G34"/>
    <mergeCell ref="J25:N25"/>
    <mergeCell ref="A26:O26"/>
    <mergeCell ref="A33:B33"/>
    <mergeCell ref="A30:B30"/>
    <mergeCell ref="A31:B31"/>
    <mergeCell ref="A27:B27"/>
    <mergeCell ref="A28:B28"/>
    <mergeCell ref="A29:B29"/>
    <mergeCell ref="A24:B24"/>
    <mergeCell ref="A17:N17"/>
    <mergeCell ref="A23:N23"/>
    <mergeCell ref="A1:O1"/>
    <mergeCell ref="A16:B16"/>
    <mergeCell ref="A22:B22"/>
    <mergeCell ref="A5:O5"/>
    <mergeCell ref="A18:O18"/>
  </mergeCells>
  <conditionalFormatting sqref="C36:O37">
    <cfRule type="colorScale" priority="1">
      <colorScale>
        <cfvo type="num" val="0"/>
        <cfvo type="num" val="0"/>
        <color theme="5" tint="0.79998168889431442"/>
        <color theme="9" tint="0.79998168889431442"/>
      </colorScale>
    </cfRule>
  </conditionalFormatting>
  <pageMargins left="0.25" right="0.25" top="0.75" bottom="0.75" header="0.3" footer="0.3"/>
  <pageSetup paperSize="8" scale="81" orientation="landscape" r:id="rId1"/>
  <ignoredErrors>
    <ignoredError sqref="D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Masse salariale</vt:lpstr>
      <vt:lpstr>'Suivi Masse salariale'!Zone_d_impression</vt:lpstr>
    </vt:vector>
  </TitlesOfParts>
  <Manager>Johann Le Mons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suivi Masse Salariale RH</dc:title>
  <dc:subject/>
  <dc:creator>Johann Le Mons - ElanRural.fr</dc:creator>
  <cp:keywords/>
  <dc:description/>
  <cp:lastModifiedBy>Johann</cp:lastModifiedBy>
  <cp:revision/>
  <dcterms:created xsi:type="dcterms:W3CDTF">2024-09-15T14:33:12Z</dcterms:created>
  <dcterms:modified xsi:type="dcterms:W3CDTF">2025-03-08T15:47:27Z</dcterms:modified>
  <cp:category/>
  <cp:contentStatus/>
</cp:coreProperties>
</file>