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ohann\Downloads\"/>
    </mc:Choice>
  </mc:AlternateContent>
  <xr:revisionPtr revIDLastSave="0" documentId="8_{15B24D63-0A61-4AAC-A352-F3DE8C6343BE}" xr6:coauthVersionLast="47" xr6:coauthVersionMax="47" xr10:uidLastSave="{00000000-0000-0000-0000-000000000000}"/>
  <bookViews>
    <workbookView xWindow="-110" yWindow="-110" windowWidth="19420" windowHeight="10300" xr2:uid="{06DD4553-50B2-4427-AE0B-0CE80B0D5FB3}"/>
  </bookViews>
  <sheets>
    <sheet name="Suivi masse RH avec services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35" i="1" l="1"/>
  <c r="O7" i="1"/>
  <c r="O13" i="1"/>
  <c r="O17" i="1"/>
  <c r="O16" i="1"/>
  <c r="O15" i="1"/>
  <c r="N36" i="1"/>
  <c r="M36" i="1"/>
  <c r="L36" i="1"/>
  <c r="K36" i="1"/>
  <c r="J36" i="1"/>
  <c r="I36" i="1"/>
  <c r="H36" i="1"/>
  <c r="G36" i="1"/>
  <c r="F36" i="1"/>
  <c r="E36" i="1"/>
  <c r="D36" i="1"/>
  <c r="C36" i="1"/>
  <c r="O26" i="1"/>
  <c r="O30" i="1"/>
  <c r="O29" i="1"/>
  <c r="O28" i="1"/>
  <c r="O27" i="1"/>
  <c r="O24" i="1"/>
  <c r="O18" i="1"/>
  <c r="O14" i="1"/>
  <c r="O12" i="1"/>
  <c r="O11" i="1"/>
  <c r="O10" i="1"/>
  <c r="O9" i="1"/>
  <c r="O8" i="1"/>
  <c r="D7" i="1"/>
  <c r="O5" i="1"/>
  <c r="O4" i="1"/>
  <c r="N19" i="1"/>
  <c r="M19" i="1"/>
  <c r="L19" i="1"/>
  <c r="K19" i="1"/>
  <c r="J19" i="1"/>
  <c r="I19" i="1"/>
  <c r="H19" i="1"/>
  <c r="G19" i="1"/>
  <c r="F19" i="1"/>
  <c r="E19" i="1"/>
  <c r="D19" i="1"/>
  <c r="C19" i="1"/>
  <c r="N13" i="1"/>
  <c r="M13" i="1"/>
  <c r="L13" i="1"/>
  <c r="K13" i="1"/>
  <c r="J13" i="1"/>
  <c r="I13" i="1"/>
  <c r="H13" i="1"/>
  <c r="G13" i="1"/>
  <c r="F13" i="1"/>
  <c r="E13" i="1"/>
  <c r="D13" i="1"/>
  <c r="C13" i="1"/>
  <c r="N7" i="1"/>
  <c r="N20" i="1" s="1"/>
  <c r="N22" i="1" s="1"/>
  <c r="N31" i="1" s="1"/>
  <c r="N33" i="1" s="1"/>
  <c r="M7" i="1"/>
  <c r="M20" i="1" s="1"/>
  <c r="M22" i="1" s="1"/>
  <c r="M31" i="1" s="1"/>
  <c r="M33" i="1" s="1"/>
  <c r="L7" i="1"/>
  <c r="L20" i="1" s="1"/>
  <c r="L22" i="1" s="1"/>
  <c r="L31" i="1" s="1"/>
  <c r="L33" i="1" s="1"/>
  <c r="K7" i="1"/>
  <c r="J7" i="1"/>
  <c r="I7" i="1"/>
  <c r="I20" i="1" s="1"/>
  <c r="I22" i="1" s="1"/>
  <c r="I31" i="1" s="1"/>
  <c r="I33" i="1" s="1"/>
  <c r="H7" i="1"/>
  <c r="H20" i="1" s="1"/>
  <c r="H22" i="1" s="1"/>
  <c r="H31" i="1" s="1"/>
  <c r="H33" i="1" s="1"/>
  <c r="G7" i="1"/>
  <c r="G20" i="1" s="1"/>
  <c r="G22" i="1" s="1"/>
  <c r="G31" i="1" s="1"/>
  <c r="G33" i="1" s="1"/>
  <c r="F7" i="1"/>
  <c r="F20" i="1" s="1"/>
  <c r="F22" i="1" s="1"/>
  <c r="F31" i="1" s="1"/>
  <c r="F33" i="1" s="1"/>
  <c r="E7" i="1"/>
  <c r="E20" i="1" s="1"/>
  <c r="E22" i="1" s="1"/>
  <c r="E31" i="1" s="1"/>
  <c r="E33" i="1" s="1"/>
  <c r="C7" i="1"/>
  <c r="C20" i="1" s="1"/>
  <c r="C22" i="1" s="1"/>
  <c r="C31" i="1" s="1"/>
  <c r="C33" i="1" l="1"/>
  <c r="J20" i="1"/>
  <c r="J22" i="1" s="1"/>
  <c r="K20" i="1"/>
  <c r="K22" i="1" s="1"/>
  <c r="K31" i="1" s="1"/>
  <c r="K33" i="1" s="1"/>
  <c r="D20" i="1"/>
  <c r="D22" i="1" s="1"/>
  <c r="D31" i="1" s="1"/>
  <c r="O19" i="1"/>
  <c r="O36" i="1"/>
  <c r="C37" i="1"/>
  <c r="D37" i="1" s="1"/>
  <c r="E37" i="1" s="1"/>
  <c r="F37" i="1" s="1"/>
  <c r="G37" i="1" s="1"/>
  <c r="H37" i="1" s="1"/>
  <c r="I37" i="1" s="1"/>
  <c r="J37" i="1" s="1"/>
  <c r="K37" i="1" s="1"/>
  <c r="L37" i="1" s="1"/>
  <c r="M37" i="1" s="1"/>
  <c r="N37" i="1" s="1"/>
  <c r="J31" i="1"/>
  <c r="J33" i="1" s="1"/>
  <c r="O22" i="1"/>
  <c r="O25" i="1"/>
  <c r="O23" i="1"/>
  <c r="O6" i="1"/>
  <c r="O20" i="1" l="1"/>
  <c r="D33" i="1"/>
  <c r="O31" i="1"/>
  <c r="O33" i="1"/>
</calcChain>
</file>

<file path=xl/sharedStrings.xml><?xml version="1.0" encoding="utf-8"?>
<sst xmlns="http://schemas.openxmlformats.org/spreadsheetml/2006/main" count="60" uniqueCount="54">
  <si>
    <t>Masse RH par service (salaire brut + charges patronales)</t>
  </si>
  <si>
    <t>Précisions / Commentaires</t>
  </si>
  <si>
    <t xml:space="preserve">Janvier </t>
  </si>
  <si>
    <t>Février</t>
  </si>
  <si>
    <t>Mars</t>
  </si>
  <si>
    <t>Avril</t>
  </si>
  <si>
    <t>Mai</t>
  </si>
  <si>
    <t>Juin</t>
  </si>
  <si>
    <t>Juillet</t>
  </si>
  <si>
    <t>Aout</t>
  </si>
  <si>
    <t>Septembre</t>
  </si>
  <si>
    <t>Octobre</t>
  </si>
  <si>
    <t>Novembre</t>
  </si>
  <si>
    <t>Décembre</t>
  </si>
  <si>
    <t>Sous total</t>
  </si>
  <si>
    <t>Agent A</t>
  </si>
  <si>
    <t>Agent B</t>
  </si>
  <si>
    <t>Agent C</t>
  </si>
  <si>
    <t>Total service administratif</t>
  </si>
  <si>
    <t>Agent D</t>
  </si>
  <si>
    <t>Agent E</t>
  </si>
  <si>
    <t>Agent F</t>
  </si>
  <si>
    <t>Agent G</t>
  </si>
  <si>
    <t>Agent H</t>
  </si>
  <si>
    <t>Nouvelle recrue</t>
  </si>
  <si>
    <t>Total service périscolaire et culture</t>
  </si>
  <si>
    <t>Départ en retraite non remplacé</t>
  </si>
  <si>
    <t>Saisonniers</t>
  </si>
  <si>
    <t>2 saisonniers : enveloppe estimative</t>
  </si>
  <si>
    <t>Total service</t>
  </si>
  <si>
    <t>TOTAL</t>
  </si>
  <si>
    <t>Autres éléments de variation de la masse salariale</t>
  </si>
  <si>
    <t>Augmentation du point d'indice</t>
  </si>
  <si>
    <t>Exemple : hypothèse à +1%</t>
  </si>
  <si>
    <t>Augmentation du SMIC</t>
  </si>
  <si>
    <t>Hypothèse (évolution selon l'inflation)</t>
  </si>
  <si>
    <t>Estimation des avancements d'échelon + avancement de grade) - Charges comprises = GVT</t>
  </si>
  <si>
    <t>Basée sur une estimation sommaire ou bien sur une estimation plus précise via la liste des avancements d'échelon à venir dans l'année et des avancements de grades/promotions validées</t>
  </si>
  <si>
    <t>Enveloppe d'augmentation du régime indemnitaire</t>
  </si>
  <si>
    <t>Exemple : le Maire a acté le principe d'une enveloppe annuelle de 2 400 euros.</t>
  </si>
  <si>
    <t>Hausse des cotisations patronales</t>
  </si>
  <si>
    <t>Exemple : hypothèse d'une hausse de +3% du taux CNRACL</t>
  </si>
  <si>
    <t>Autre</t>
  </si>
  <si>
    <t>A préciser</t>
  </si>
  <si>
    <t>Assurance des risques statuaires</t>
  </si>
  <si>
    <t>Prestations sociales</t>
  </si>
  <si>
    <t>Dépenses supplémentaires de masse salariale</t>
  </si>
  <si>
    <t>&gt;&gt;&gt;&gt;&gt;&gt;TOTAL CHAPITRE 012 (BP)&gt;&gt;&gt;&gt;&gt;&gt;&gt;&gt;&gt;</t>
  </si>
  <si>
    <t>Le tableau ci-dessous permettra de comparer les réalisations (mandats) par rapport au prévisionnel et ainsi anticiper d'éventuelles modifications de crédits au budget</t>
  </si>
  <si>
    <t>MONTANT MENSUEL MANDATE AU CHAPITRE 012 (Réalisé/CA ou CFU) -</t>
  </si>
  <si>
    <t>Différence mensuelle entre le prévisionnel (BP) et le réalisé</t>
  </si>
  <si>
    <t>Différence cumulée entre le prévisionnel (BP) et le réalisé</t>
  </si>
  <si>
    <t>Rémunération des agents (salaire brut + charges patronales) à partir du mois de paye de référence (novembre ou décembre N-1)</t>
  </si>
  <si>
    <r>
      <t xml:space="preserve">&gt;&gt;Exemple de tableau visant à estimer la masse salariale (Méthode n°2) et proposé par </t>
    </r>
    <r>
      <rPr>
        <u/>
        <sz val="12"/>
        <color theme="1"/>
        <rFont val="Ebrima"/>
      </rPr>
      <t>Elanrual.fr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</si>
</sst>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€&quot;_-;\-* #,##0.00\ &quot;€&quot;_-;_-* &quot;-&quot;??\ &quot;€&quot;_-;_-@_-"/>
  </numFmts>
  <fonts count="18" x14ac:knownFonts="1">
    <font>
      <sz val="11"/>
      <color theme="1"/>
      <name val="Calibri"/>
      <family val="2"/>
      <scheme val="minor"/>
    </font>
    <font>
      <b/>
      <sz val="11"/>
      <color theme="1"/>
      <name val="Ebrima"/>
    </font>
    <font>
      <b/>
      <sz val="10"/>
      <color theme="1"/>
      <name val="Ebrima"/>
    </font>
    <font>
      <sz val="11"/>
      <color theme="1"/>
      <name val="Ebrima"/>
    </font>
    <font>
      <sz val="10"/>
      <color theme="1"/>
      <name val="Ebrima"/>
    </font>
    <font>
      <sz val="11"/>
      <color theme="1"/>
      <name val="Calibri"/>
      <family val="2"/>
      <scheme val="minor"/>
    </font>
    <font>
      <u/>
      <sz val="10"/>
      <color theme="1"/>
      <name val="Ebrima"/>
    </font>
    <font>
      <u/>
      <sz val="10"/>
      <color theme="1"/>
      <name val="Calibri"/>
      <family val="2"/>
      <scheme val="minor"/>
    </font>
    <font>
      <sz val="10"/>
      <color rgb="FF7030A0"/>
      <name val="Ebrima"/>
    </font>
    <font>
      <sz val="9"/>
      <color theme="1"/>
      <name val="Ebrima"/>
    </font>
    <font>
      <b/>
      <sz val="9"/>
      <color theme="1"/>
      <name val="Ebrima"/>
    </font>
    <font>
      <b/>
      <sz val="11"/>
      <name val="Ebrima"/>
    </font>
    <font>
      <b/>
      <sz val="10"/>
      <name val="Ebrima"/>
    </font>
    <font>
      <i/>
      <sz val="9"/>
      <color theme="1"/>
      <name val="Ebrima"/>
    </font>
    <font>
      <sz val="12"/>
      <color theme="1"/>
      <name val="Ebrima"/>
    </font>
    <font>
      <u/>
      <sz val="12"/>
      <color theme="1"/>
      <name val="Ebrima"/>
    </font>
    <font>
      <b/>
      <sz val="11"/>
      <color theme="1" tint="0.249977111117893"/>
      <name val="Ebrima"/>
    </font>
    <font>
      <b/>
      <u/>
      <sz val="10"/>
      <color theme="1"/>
      <name val="Ebrima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45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dotted">
        <color indexed="64"/>
      </right>
      <top style="medium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dotted">
        <color indexed="64"/>
      </bottom>
      <diagonal/>
    </border>
    <border>
      <left style="dotted">
        <color indexed="64"/>
      </left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dotted">
        <color indexed="64"/>
      </right>
      <top style="dotted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medium">
        <color indexed="64"/>
      </bottom>
      <diagonal/>
    </border>
    <border>
      <left style="dotted">
        <color indexed="64"/>
      </left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 style="dotted">
        <color indexed="64"/>
      </right>
      <top/>
      <bottom style="dotted">
        <color indexed="64"/>
      </bottom>
      <diagonal/>
    </border>
    <border>
      <left style="dotted">
        <color indexed="64"/>
      </left>
      <right style="dotted">
        <color indexed="64"/>
      </right>
      <top/>
      <bottom style="dotted">
        <color indexed="64"/>
      </bottom>
      <diagonal/>
    </border>
    <border>
      <left style="dotted">
        <color indexed="64"/>
      </left>
      <right style="medium">
        <color indexed="64"/>
      </right>
      <top/>
      <bottom style="dotted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dotted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dotted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dotted">
        <color indexed="64"/>
      </right>
      <top style="dotted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dotted">
        <color indexed="64"/>
      </right>
      <top style="thin">
        <color indexed="64"/>
      </top>
      <bottom style="dotted">
        <color indexed="64"/>
      </bottom>
      <diagonal/>
    </border>
    <border>
      <left/>
      <right style="dotted">
        <color indexed="64"/>
      </right>
      <top style="dotted">
        <color indexed="64"/>
      </top>
      <bottom style="dotted">
        <color indexed="64"/>
      </bottom>
      <diagonal/>
    </border>
    <border>
      <left/>
      <right style="dotted">
        <color indexed="64"/>
      </right>
      <top style="dotted">
        <color indexed="64"/>
      </top>
      <bottom style="thin">
        <color indexed="64"/>
      </bottom>
      <diagonal/>
    </border>
    <border>
      <left/>
      <right style="dotted">
        <color indexed="64"/>
      </right>
      <top/>
      <bottom style="dotted">
        <color indexed="64"/>
      </bottom>
      <diagonal/>
    </border>
    <border>
      <left/>
      <right style="dotted">
        <color indexed="64"/>
      </right>
      <top style="dotted">
        <color indexed="64"/>
      </top>
      <bottom style="medium">
        <color indexed="64"/>
      </bottom>
      <diagonal/>
    </border>
    <border>
      <left/>
      <right style="dotted">
        <color indexed="64"/>
      </right>
      <top style="medium">
        <color indexed="64"/>
      </top>
      <bottom style="dotted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dotted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dotted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44" fontId="5" fillId="0" borderId="0" applyFont="0" applyFill="0" applyBorder="0" applyAlignment="0" applyProtection="0"/>
  </cellStyleXfs>
  <cellXfs count="66">
    <xf numFmtId="0" fontId="0" fillId="0" borderId="0" xfId="0"/>
    <xf numFmtId="3" fontId="0" fillId="0" borderId="0" xfId="0" applyNumberFormat="1"/>
    <xf numFmtId="0" fontId="1" fillId="4" borderId="17" xfId="0" applyFont="1" applyFill="1" applyBorder="1" applyAlignment="1">
      <alignment horizontal="right" wrapText="1"/>
    </xf>
    <xf numFmtId="3" fontId="2" fillId="4" borderId="18" xfId="0" applyNumberFormat="1" applyFont="1" applyFill="1" applyBorder="1"/>
    <xf numFmtId="0" fontId="10" fillId="4" borderId="35" xfId="0" applyFont="1" applyFill="1" applyBorder="1" applyAlignment="1">
      <alignment horizontal="right" wrapText="1"/>
    </xf>
    <xf numFmtId="3" fontId="11" fillId="2" borderId="2" xfId="0" applyNumberFormat="1" applyFont="1" applyFill="1" applyBorder="1" applyAlignment="1">
      <alignment vertical="center"/>
    </xf>
    <xf numFmtId="3" fontId="11" fillId="2" borderId="4" xfId="0" applyNumberFormat="1" applyFont="1" applyFill="1" applyBorder="1" applyAlignment="1">
      <alignment vertical="center"/>
    </xf>
    <xf numFmtId="0" fontId="3" fillId="0" borderId="0" xfId="0" applyFont="1"/>
    <xf numFmtId="3" fontId="12" fillId="2" borderId="38" xfId="0" applyNumberFormat="1" applyFont="1" applyFill="1" applyBorder="1"/>
    <xf numFmtId="3" fontId="12" fillId="2" borderId="39" xfId="0" applyNumberFormat="1" applyFont="1" applyFill="1" applyBorder="1"/>
    <xf numFmtId="3" fontId="7" fillId="0" borderId="15" xfId="0" applyNumberFormat="1" applyFont="1" applyBorder="1"/>
    <xf numFmtId="3" fontId="7" fillId="0" borderId="18" xfId="0" applyNumberFormat="1" applyFont="1" applyBorder="1"/>
    <xf numFmtId="0" fontId="16" fillId="2" borderId="1" xfId="0" applyFont="1" applyFill="1" applyBorder="1" applyAlignment="1">
      <alignment horizontal="center" vertical="center" wrapText="1"/>
    </xf>
    <xf numFmtId="0" fontId="16" fillId="2" borderId="30" xfId="0" applyFont="1" applyFill="1" applyBorder="1" applyAlignment="1">
      <alignment horizontal="center" vertical="center" wrapText="1"/>
    </xf>
    <xf numFmtId="3" fontId="16" fillId="2" borderId="2" xfId="0" applyNumberFormat="1" applyFont="1" applyFill="1" applyBorder="1" applyAlignment="1">
      <alignment horizontal="center" vertical="center"/>
    </xf>
    <xf numFmtId="3" fontId="16" fillId="2" borderId="3" xfId="0" applyNumberFormat="1" applyFont="1" applyFill="1" applyBorder="1" applyAlignment="1">
      <alignment horizontal="center" vertical="center"/>
    </xf>
    <xf numFmtId="3" fontId="16" fillId="2" borderId="4" xfId="0" applyNumberFormat="1" applyFont="1" applyFill="1" applyBorder="1" applyAlignment="1">
      <alignment horizontal="center" vertical="center"/>
    </xf>
    <xf numFmtId="3" fontId="1" fillId="0" borderId="19" xfId="0" applyNumberFormat="1" applyFont="1" applyBorder="1"/>
    <xf numFmtId="3" fontId="3" fillId="0" borderId="0" xfId="0" applyNumberFormat="1" applyFont="1"/>
    <xf numFmtId="0" fontId="4" fillId="4" borderId="23" xfId="0" applyFont="1" applyFill="1" applyBorder="1" applyAlignment="1">
      <alignment vertical="center" wrapText="1"/>
    </xf>
    <xf numFmtId="0" fontId="9" fillId="4" borderId="31" xfId="0" applyFont="1" applyFill="1" applyBorder="1" applyAlignment="1">
      <alignment vertical="center" wrapText="1"/>
    </xf>
    <xf numFmtId="3" fontId="4" fillId="4" borderId="24" xfId="0" applyNumberFormat="1" applyFont="1" applyFill="1" applyBorder="1" applyAlignment="1">
      <alignment vertical="center"/>
    </xf>
    <xf numFmtId="3" fontId="4" fillId="0" borderId="25" xfId="0" applyNumberFormat="1" applyFont="1" applyBorder="1" applyAlignment="1">
      <alignment vertical="center"/>
    </xf>
    <xf numFmtId="0" fontId="4" fillId="4" borderId="14" xfId="0" applyFont="1" applyFill="1" applyBorder="1" applyAlignment="1">
      <alignment vertical="center" wrapText="1"/>
    </xf>
    <xf numFmtId="0" fontId="9" fillId="4" borderId="32" xfId="0" applyFont="1" applyFill="1" applyBorder="1" applyAlignment="1">
      <alignment vertical="center" wrapText="1"/>
    </xf>
    <xf numFmtId="3" fontId="4" fillId="4" borderId="15" xfId="0" applyNumberFormat="1" applyFont="1" applyFill="1" applyBorder="1" applyAlignment="1">
      <alignment vertical="center"/>
    </xf>
    <xf numFmtId="3" fontId="4" fillId="0" borderId="26" xfId="0" applyNumberFormat="1" applyFont="1" applyBorder="1" applyAlignment="1">
      <alignment vertical="center"/>
    </xf>
    <xf numFmtId="0" fontId="2" fillId="4" borderId="27" xfId="0" applyFont="1" applyFill="1" applyBorder="1" applyAlignment="1">
      <alignment vertical="center" wrapText="1"/>
    </xf>
    <xf numFmtId="0" fontId="10" fillId="4" borderId="33" xfId="0" applyFont="1" applyFill="1" applyBorder="1" applyAlignment="1">
      <alignment vertical="center" wrapText="1"/>
    </xf>
    <xf numFmtId="3" fontId="6" fillId="4" borderId="28" xfId="0" applyNumberFormat="1" applyFont="1" applyFill="1" applyBorder="1" applyAlignment="1">
      <alignment vertical="center"/>
    </xf>
    <xf numFmtId="3" fontId="6" fillId="0" borderId="29" xfId="0" applyNumberFormat="1" applyFont="1" applyBorder="1" applyAlignment="1">
      <alignment vertical="center"/>
    </xf>
    <xf numFmtId="3" fontId="8" fillId="4" borderId="15" xfId="0" applyNumberFormat="1" applyFont="1" applyFill="1" applyBorder="1" applyAlignment="1">
      <alignment vertical="center"/>
    </xf>
    <xf numFmtId="0" fontId="4" fillId="4" borderId="20" xfId="0" applyFont="1" applyFill="1" applyBorder="1" applyAlignment="1">
      <alignment vertical="center" wrapText="1"/>
    </xf>
    <xf numFmtId="0" fontId="9" fillId="4" borderId="34" xfId="0" applyFont="1" applyFill="1" applyBorder="1" applyAlignment="1">
      <alignment vertical="center" wrapText="1"/>
    </xf>
    <xf numFmtId="3" fontId="4" fillId="4" borderId="21" xfId="0" applyNumberFormat="1" applyFont="1" applyFill="1" applyBorder="1" applyAlignment="1">
      <alignment vertical="center"/>
    </xf>
    <xf numFmtId="3" fontId="4" fillId="0" borderId="22" xfId="0" applyNumberFormat="1" applyFont="1" applyBorder="1" applyAlignment="1">
      <alignment vertical="center"/>
    </xf>
    <xf numFmtId="0" fontId="2" fillId="4" borderId="14" xfId="0" applyFont="1" applyFill="1" applyBorder="1" applyAlignment="1">
      <alignment vertical="center" wrapText="1"/>
    </xf>
    <xf numFmtId="3" fontId="6" fillId="4" borderId="15" xfId="0" applyNumberFormat="1" applyFont="1" applyFill="1" applyBorder="1" applyAlignment="1">
      <alignment vertical="center"/>
    </xf>
    <xf numFmtId="3" fontId="6" fillId="0" borderId="16" xfId="0" applyNumberFormat="1" applyFont="1" applyBorder="1" applyAlignment="1">
      <alignment vertical="center"/>
    </xf>
    <xf numFmtId="0" fontId="2" fillId="4" borderId="17" xfId="0" applyFont="1" applyFill="1" applyBorder="1" applyAlignment="1">
      <alignment horizontal="right" vertical="center" wrapText="1"/>
    </xf>
    <xf numFmtId="0" fontId="9" fillId="4" borderId="35" xfId="0" applyFont="1" applyFill="1" applyBorder="1" applyAlignment="1">
      <alignment vertical="center" wrapText="1"/>
    </xf>
    <xf numFmtId="3" fontId="2" fillId="4" borderId="18" xfId="0" applyNumberFormat="1" applyFont="1" applyFill="1" applyBorder="1" applyAlignment="1">
      <alignment vertical="center"/>
    </xf>
    <xf numFmtId="3" fontId="2" fillId="0" borderId="19" xfId="0" applyNumberFormat="1" applyFont="1" applyBorder="1" applyAlignment="1">
      <alignment vertical="center"/>
    </xf>
    <xf numFmtId="0" fontId="4" fillId="4" borderId="11" xfId="0" applyFont="1" applyFill="1" applyBorder="1" applyAlignment="1">
      <alignment vertical="center" wrapText="1"/>
    </xf>
    <xf numFmtId="0" fontId="9" fillId="4" borderId="36" xfId="0" applyFont="1" applyFill="1" applyBorder="1" applyAlignment="1">
      <alignment vertical="center" wrapText="1"/>
    </xf>
    <xf numFmtId="3" fontId="4" fillId="4" borderId="12" xfId="0" applyNumberFormat="1" applyFont="1" applyFill="1" applyBorder="1" applyAlignment="1">
      <alignment vertical="center"/>
    </xf>
    <xf numFmtId="3" fontId="4" fillId="0" borderId="13" xfId="0" applyNumberFormat="1" applyFont="1" applyBorder="1" applyAlignment="1">
      <alignment vertical="center"/>
    </xf>
    <xf numFmtId="3" fontId="4" fillId="0" borderId="16" xfId="0" applyNumberFormat="1" applyFont="1" applyBorder="1" applyAlignment="1">
      <alignment vertical="center"/>
    </xf>
    <xf numFmtId="0" fontId="7" fillId="0" borderId="40" xfId="0" applyFont="1" applyBorder="1" applyAlignment="1">
      <alignment horizontal="right" wrapText="1"/>
    </xf>
    <xf numFmtId="0" fontId="7" fillId="0" borderId="41" xfId="0" applyFont="1" applyBorder="1" applyAlignment="1">
      <alignment horizontal="right" wrapText="1"/>
    </xf>
    <xf numFmtId="3" fontId="17" fillId="0" borderId="16" xfId="1" applyNumberFormat="1" applyFont="1" applyBorder="1" applyAlignment="1">
      <alignment horizontal="center" vertical="center"/>
    </xf>
    <xf numFmtId="3" fontId="17" fillId="0" borderId="19" xfId="1" applyNumberFormat="1" applyFont="1" applyBorder="1" applyAlignment="1">
      <alignment horizontal="center" vertical="center"/>
    </xf>
    <xf numFmtId="0" fontId="7" fillId="0" borderId="42" xfId="0" applyFont="1" applyBorder="1" applyAlignment="1">
      <alignment horizontal="right" wrapText="1"/>
    </xf>
    <xf numFmtId="0" fontId="7" fillId="0" borderId="43" xfId="0" applyFont="1" applyBorder="1" applyAlignment="1">
      <alignment horizontal="right" wrapText="1"/>
    </xf>
    <xf numFmtId="0" fontId="13" fillId="0" borderId="6" xfId="0" applyFont="1" applyBorder="1" applyAlignment="1">
      <alignment horizontal="left" wrapText="1"/>
    </xf>
    <xf numFmtId="0" fontId="14" fillId="0" borderId="44" xfId="0" applyFont="1" applyBorder="1" applyAlignment="1">
      <alignment horizontal="left" vertical="center" wrapText="1"/>
    </xf>
    <xf numFmtId="0" fontId="1" fillId="3" borderId="8" xfId="0" applyFont="1" applyFill="1" applyBorder="1" applyAlignment="1">
      <alignment horizontal="center" vertical="center" wrapText="1"/>
    </xf>
    <xf numFmtId="0" fontId="1" fillId="3" borderId="9" xfId="0" applyFont="1" applyFill="1" applyBorder="1" applyAlignment="1">
      <alignment horizontal="center" vertical="center" wrapText="1"/>
    </xf>
    <xf numFmtId="0" fontId="1" fillId="3" borderId="10" xfId="0" applyFont="1" applyFill="1" applyBorder="1" applyAlignment="1">
      <alignment horizontal="center" vertical="center" wrapText="1"/>
    </xf>
    <xf numFmtId="0" fontId="1" fillId="3" borderId="5" xfId="0" applyFont="1" applyFill="1" applyBorder="1" applyAlignment="1">
      <alignment horizontal="center" vertical="center" wrapText="1"/>
    </xf>
    <xf numFmtId="0" fontId="1" fillId="3" borderId="6" xfId="0" applyFont="1" applyFill="1" applyBorder="1" applyAlignment="1">
      <alignment horizontal="center" vertical="center" wrapText="1"/>
    </xf>
    <xf numFmtId="0" fontId="1" fillId="3" borderId="7" xfId="0" applyFont="1" applyFill="1" applyBorder="1" applyAlignment="1">
      <alignment horizontal="center" vertical="center" wrapText="1"/>
    </xf>
    <xf numFmtId="0" fontId="11" fillId="2" borderId="5" xfId="0" applyFont="1" applyFill="1" applyBorder="1" applyAlignment="1">
      <alignment horizontal="center" vertical="center" wrapText="1"/>
    </xf>
    <xf numFmtId="0" fontId="11" fillId="2" borderId="30" xfId="0" applyFont="1" applyFill="1" applyBorder="1" applyAlignment="1">
      <alignment horizontal="center" vertical="center" wrapText="1"/>
    </xf>
    <xf numFmtId="0" fontId="12" fillId="2" borderId="5" xfId="0" applyFont="1" applyFill="1" applyBorder="1" applyAlignment="1">
      <alignment horizontal="center" wrapText="1"/>
    </xf>
    <xf numFmtId="0" fontId="12" fillId="2" borderId="37" xfId="0" applyFont="1" applyFill="1" applyBorder="1" applyAlignment="1">
      <alignment horizontal="center" wrapText="1"/>
    </xf>
  </cellXfs>
  <cellStyles count="2">
    <cellStyle name="Monétaire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 2013 –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01209A-6C1B-480B-845F-A54AC3A82542}">
  <sheetPr>
    <pageSetUpPr fitToPage="1"/>
  </sheetPr>
  <dimension ref="A1:O37"/>
  <sheetViews>
    <sheetView tabSelected="1" workbookViewId="0">
      <selection activeCell="B11" sqref="B11"/>
    </sheetView>
  </sheetViews>
  <sheetFormatPr baseColWidth="10" defaultColWidth="11.453125" defaultRowHeight="16.5" x14ac:dyDescent="0.45"/>
  <cols>
    <col min="1" max="1" width="31.453125" customWidth="1"/>
    <col min="2" max="2" width="26.26953125" customWidth="1"/>
    <col min="3" max="14" width="10.26953125" style="1" customWidth="1"/>
    <col min="15" max="15" width="10.26953125" style="18" customWidth="1"/>
  </cols>
  <sheetData>
    <row r="1" spans="1:15" ht="31.9" customHeight="1" thickBot="1" x14ac:dyDescent="0.4">
      <c r="A1" s="55" t="s">
        <v>53</v>
      </c>
      <c r="B1" s="55"/>
      <c r="C1" s="55"/>
      <c r="D1" s="55"/>
      <c r="E1" s="55"/>
      <c r="F1" s="55"/>
      <c r="G1" s="55"/>
      <c r="H1" s="55"/>
      <c r="I1" s="55"/>
      <c r="J1" s="55"/>
      <c r="K1" s="55"/>
      <c r="L1" s="55"/>
      <c r="M1" s="55"/>
      <c r="N1" s="55"/>
      <c r="O1" s="55"/>
    </row>
    <row r="2" spans="1:15" ht="52.9" customHeight="1" thickBot="1" x14ac:dyDescent="0.4">
      <c r="A2" s="12" t="s">
        <v>0</v>
      </c>
      <c r="B2" s="13" t="s">
        <v>1</v>
      </c>
      <c r="C2" s="14" t="s">
        <v>2</v>
      </c>
      <c r="D2" s="14" t="s">
        <v>3</v>
      </c>
      <c r="E2" s="14" t="s">
        <v>4</v>
      </c>
      <c r="F2" s="14" t="s">
        <v>5</v>
      </c>
      <c r="G2" s="14" t="s">
        <v>6</v>
      </c>
      <c r="H2" s="14" t="s">
        <v>7</v>
      </c>
      <c r="I2" s="14" t="s">
        <v>8</v>
      </c>
      <c r="J2" s="14" t="s">
        <v>9</v>
      </c>
      <c r="K2" s="14" t="s">
        <v>10</v>
      </c>
      <c r="L2" s="14" t="s">
        <v>11</v>
      </c>
      <c r="M2" s="14" t="s">
        <v>12</v>
      </c>
      <c r="N2" s="15" t="s">
        <v>13</v>
      </c>
      <c r="O2" s="16" t="s">
        <v>14</v>
      </c>
    </row>
    <row r="3" spans="1:15" ht="19.899999999999999" customHeight="1" x14ac:dyDescent="0.35">
      <c r="A3" s="56" t="s">
        <v>52</v>
      </c>
      <c r="B3" s="57"/>
      <c r="C3" s="57"/>
      <c r="D3" s="57"/>
      <c r="E3" s="57"/>
      <c r="F3" s="57"/>
      <c r="G3" s="57"/>
      <c r="H3" s="57"/>
      <c r="I3" s="57"/>
      <c r="J3" s="57"/>
      <c r="K3" s="57"/>
      <c r="L3" s="57"/>
      <c r="M3" s="57"/>
      <c r="N3" s="57"/>
      <c r="O3" s="58"/>
    </row>
    <row r="4" spans="1:15" ht="16" x14ac:dyDescent="0.35">
      <c r="A4" s="19" t="s">
        <v>15</v>
      </c>
      <c r="B4" s="20"/>
      <c r="C4" s="21">
        <v>2850</v>
      </c>
      <c r="D4" s="21">
        <v>2850</v>
      </c>
      <c r="E4" s="21">
        <v>2850</v>
      </c>
      <c r="F4" s="21">
        <v>2850</v>
      </c>
      <c r="G4" s="21">
        <v>2850</v>
      </c>
      <c r="H4" s="21">
        <v>2850</v>
      </c>
      <c r="I4" s="21">
        <v>2850</v>
      </c>
      <c r="J4" s="21">
        <v>2850</v>
      </c>
      <c r="K4" s="21">
        <v>2850</v>
      </c>
      <c r="L4" s="21">
        <v>2850</v>
      </c>
      <c r="M4" s="21">
        <v>2850</v>
      </c>
      <c r="N4" s="21">
        <v>2850</v>
      </c>
      <c r="O4" s="22">
        <f>SUM(C4:N4)</f>
        <v>34200</v>
      </c>
    </row>
    <row r="5" spans="1:15" ht="16" x14ac:dyDescent="0.35">
      <c r="A5" s="23" t="s">
        <v>16</v>
      </c>
      <c r="B5" s="24"/>
      <c r="C5" s="25">
        <v>3150</v>
      </c>
      <c r="D5" s="25">
        <v>3150</v>
      </c>
      <c r="E5" s="25">
        <v>3150</v>
      </c>
      <c r="F5" s="25">
        <v>3150</v>
      </c>
      <c r="G5" s="25">
        <v>3150</v>
      </c>
      <c r="H5" s="25">
        <v>3150</v>
      </c>
      <c r="I5" s="25">
        <v>3150</v>
      </c>
      <c r="J5" s="25">
        <v>3150</v>
      </c>
      <c r="K5" s="25">
        <v>3150</v>
      </c>
      <c r="L5" s="25">
        <v>3150</v>
      </c>
      <c r="M5" s="25">
        <v>3150</v>
      </c>
      <c r="N5" s="25">
        <v>3150</v>
      </c>
      <c r="O5" s="26">
        <f t="shared" ref="O5:O6" si="0">SUM(C5:N5)</f>
        <v>37800</v>
      </c>
    </row>
    <row r="6" spans="1:15" ht="16" x14ac:dyDescent="0.35">
      <c r="A6" s="23" t="s">
        <v>17</v>
      </c>
      <c r="B6" s="24"/>
      <c r="C6" s="25">
        <v>3650</v>
      </c>
      <c r="D6" s="25">
        <v>3650</v>
      </c>
      <c r="E6" s="25">
        <v>3650</v>
      </c>
      <c r="F6" s="25">
        <v>3650</v>
      </c>
      <c r="G6" s="25">
        <v>3650</v>
      </c>
      <c r="H6" s="25">
        <v>3650</v>
      </c>
      <c r="I6" s="25">
        <v>3650</v>
      </c>
      <c r="J6" s="25">
        <v>3650</v>
      </c>
      <c r="K6" s="25">
        <v>3650</v>
      </c>
      <c r="L6" s="25">
        <v>3650</v>
      </c>
      <c r="M6" s="25">
        <v>3650</v>
      </c>
      <c r="N6" s="25">
        <v>3650</v>
      </c>
      <c r="O6" s="26">
        <f t="shared" si="0"/>
        <v>43800</v>
      </c>
    </row>
    <row r="7" spans="1:15" ht="16" x14ac:dyDescent="0.35">
      <c r="A7" s="27" t="s">
        <v>18</v>
      </c>
      <c r="B7" s="28"/>
      <c r="C7" s="29">
        <f>SUM(C4:C6)</f>
        <v>9650</v>
      </c>
      <c r="D7" s="29">
        <f t="shared" ref="D7:O7" si="1">SUM(D4:D6)</f>
        <v>9650</v>
      </c>
      <c r="E7" s="29">
        <f t="shared" si="1"/>
        <v>9650</v>
      </c>
      <c r="F7" s="29">
        <f t="shared" si="1"/>
        <v>9650</v>
      </c>
      <c r="G7" s="29">
        <f t="shared" si="1"/>
        <v>9650</v>
      </c>
      <c r="H7" s="29">
        <f t="shared" si="1"/>
        <v>9650</v>
      </c>
      <c r="I7" s="29">
        <f t="shared" si="1"/>
        <v>9650</v>
      </c>
      <c r="J7" s="29">
        <f t="shared" si="1"/>
        <v>9650</v>
      </c>
      <c r="K7" s="29">
        <f t="shared" si="1"/>
        <v>9650</v>
      </c>
      <c r="L7" s="29">
        <f t="shared" si="1"/>
        <v>9650</v>
      </c>
      <c r="M7" s="29">
        <f t="shared" si="1"/>
        <v>9650</v>
      </c>
      <c r="N7" s="29">
        <f t="shared" si="1"/>
        <v>9650</v>
      </c>
      <c r="O7" s="30">
        <f>SUM(O4:O6)</f>
        <v>115800</v>
      </c>
    </row>
    <row r="8" spans="1:15" ht="16" x14ac:dyDescent="0.35">
      <c r="A8" s="19" t="s">
        <v>19</v>
      </c>
      <c r="B8" s="20"/>
      <c r="C8" s="21">
        <v>2760</v>
      </c>
      <c r="D8" s="21">
        <v>2760</v>
      </c>
      <c r="E8" s="21">
        <v>2760</v>
      </c>
      <c r="F8" s="21">
        <v>2760</v>
      </c>
      <c r="G8" s="21">
        <v>2760</v>
      </c>
      <c r="H8" s="21">
        <v>2760</v>
      </c>
      <c r="I8" s="21">
        <v>2760</v>
      </c>
      <c r="J8" s="21">
        <v>2760</v>
      </c>
      <c r="K8" s="21">
        <v>2760</v>
      </c>
      <c r="L8" s="21">
        <v>2760</v>
      </c>
      <c r="M8" s="21">
        <v>2760</v>
      </c>
      <c r="N8" s="21">
        <v>2760</v>
      </c>
      <c r="O8" s="22">
        <f>SUM(C8:N8)</f>
        <v>33120</v>
      </c>
    </row>
    <row r="9" spans="1:15" ht="16" x14ac:dyDescent="0.35">
      <c r="A9" s="23" t="s">
        <v>20</v>
      </c>
      <c r="B9" s="24"/>
      <c r="C9" s="25">
        <v>2960</v>
      </c>
      <c r="D9" s="25">
        <v>2960</v>
      </c>
      <c r="E9" s="25">
        <v>2960</v>
      </c>
      <c r="F9" s="25">
        <v>2960</v>
      </c>
      <c r="G9" s="25">
        <v>2960</v>
      </c>
      <c r="H9" s="25">
        <v>2960</v>
      </c>
      <c r="I9" s="25">
        <v>2960</v>
      </c>
      <c r="J9" s="25">
        <v>2960</v>
      </c>
      <c r="K9" s="25">
        <v>2960</v>
      </c>
      <c r="L9" s="25">
        <v>2960</v>
      </c>
      <c r="M9" s="25">
        <v>2960</v>
      </c>
      <c r="N9" s="25">
        <v>2960</v>
      </c>
      <c r="O9" s="26">
        <f t="shared" ref="O9:O12" si="2">SUM(C9:N9)</f>
        <v>35520</v>
      </c>
    </row>
    <row r="10" spans="1:15" ht="16" x14ac:dyDescent="0.35">
      <c r="A10" s="23" t="s">
        <v>21</v>
      </c>
      <c r="B10" s="24"/>
      <c r="C10" s="25">
        <v>3150</v>
      </c>
      <c r="D10" s="25">
        <v>3150</v>
      </c>
      <c r="E10" s="25">
        <v>3150</v>
      </c>
      <c r="F10" s="25">
        <v>3150</v>
      </c>
      <c r="G10" s="25">
        <v>3150</v>
      </c>
      <c r="H10" s="25">
        <v>3150</v>
      </c>
      <c r="I10" s="25">
        <v>3150</v>
      </c>
      <c r="J10" s="25">
        <v>3150</v>
      </c>
      <c r="K10" s="25">
        <v>3150</v>
      </c>
      <c r="L10" s="25">
        <v>3150</v>
      </c>
      <c r="M10" s="25">
        <v>3150</v>
      </c>
      <c r="N10" s="25">
        <v>3150</v>
      </c>
      <c r="O10" s="26">
        <f t="shared" si="2"/>
        <v>37800</v>
      </c>
    </row>
    <row r="11" spans="1:15" ht="16" x14ac:dyDescent="0.35">
      <c r="A11" s="23" t="s">
        <v>22</v>
      </c>
      <c r="B11" s="24"/>
      <c r="C11" s="25">
        <v>3020</v>
      </c>
      <c r="D11" s="25">
        <v>3020</v>
      </c>
      <c r="E11" s="25">
        <v>3020</v>
      </c>
      <c r="F11" s="25">
        <v>3020</v>
      </c>
      <c r="G11" s="25">
        <v>3020</v>
      </c>
      <c r="H11" s="25">
        <v>3020</v>
      </c>
      <c r="I11" s="25">
        <v>3020</v>
      </c>
      <c r="J11" s="25">
        <v>3020</v>
      </c>
      <c r="K11" s="25">
        <v>3020</v>
      </c>
      <c r="L11" s="25">
        <v>3020</v>
      </c>
      <c r="M11" s="25">
        <v>3020</v>
      </c>
      <c r="N11" s="25">
        <v>3020</v>
      </c>
      <c r="O11" s="26">
        <f t="shared" si="2"/>
        <v>36240</v>
      </c>
    </row>
    <row r="12" spans="1:15" ht="16" x14ac:dyDescent="0.35">
      <c r="A12" s="23" t="s">
        <v>23</v>
      </c>
      <c r="B12" s="24" t="s">
        <v>24</v>
      </c>
      <c r="C12" s="25"/>
      <c r="D12" s="25"/>
      <c r="E12" s="25"/>
      <c r="F12" s="31">
        <v>2510</v>
      </c>
      <c r="G12" s="31">
        <v>2510</v>
      </c>
      <c r="H12" s="31">
        <v>2510</v>
      </c>
      <c r="I12" s="31">
        <v>2510</v>
      </c>
      <c r="J12" s="31">
        <v>2510</v>
      </c>
      <c r="K12" s="31">
        <v>2510</v>
      </c>
      <c r="L12" s="31">
        <v>2510</v>
      </c>
      <c r="M12" s="31">
        <v>2510</v>
      </c>
      <c r="N12" s="31">
        <v>2510</v>
      </c>
      <c r="O12" s="26">
        <f t="shared" si="2"/>
        <v>22590</v>
      </c>
    </row>
    <row r="13" spans="1:15" ht="32" x14ac:dyDescent="0.35">
      <c r="A13" s="27" t="s">
        <v>25</v>
      </c>
      <c r="B13" s="28"/>
      <c r="C13" s="29">
        <f>SUM(C8:C12)</f>
        <v>11890</v>
      </c>
      <c r="D13" s="29">
        <f t="shared" ref="D13:O13" si="3">SUM(D8:D12)</f>
        <v>11890</v>
      </c>
      <c r="E13" s="29">
        <f t="shared" si="3"/>
        <v>11890</v>
      </c>
      <c r="F13" s="29">
        <f t="shared" si="3"/>
        <v>14400</v>
      </c>
      <c r="G13" s="29">
        <f t="shared" si="3"/>
        <v>14400</v>
      </c>
      <c r="H13" s="29">
        <f t="shared" si="3"/>
        <v>14400</v>
      </c>
      <c r="I13" s="29">
        <f t="shared" si="3"/>
        <v>14400</v>
      </c>
      <c r="J13" s="29">
        <f t="shared" si="3"/>
        <v>14400</v>
      </c>
      <c r="K13" s="29">
        <f t="shared" si="3"/>
        <v>14400</v>
      </c>
      <c r="L13" s="29">
        <f t="shared" si="3"/>
        <v>14400</v>
      </c>
      <c r="M13" s="29">
        <f t="shared" si="3"/>
        <v>14400</v>
      </c>
      <c r="N13" s="29">
        <f t="shared" si="3"/>
        <v>14400</v>
      </c>
      <c r="O13" s="30">
        <f>SUM(O8:O12)</f>
        <v>165270</v>
      </c>
    </row>
    <row r="14" spans="1:15" ht="16" x14ac:dyDescent="0.35">
      <c r="A14" s="19" t="s">
        <v>19</v>
      </c>
      <c r="B14" s="20"/>
      <c r="C14" s="21">
        <v>2990</v>
      </c>
      <c r="D14" s="21">
        <v>2990</v>
      </c>
      <c r="E14" s="21">
        <v>2990</v>
      </c>
      <c r="F14" s="21">
        <v>2990</v>
      </c>
      <c r="G14" s="21">
        <v>2990</v>
      </c>
      <c r="H14" s="21">
        <v>2990</v>
      </c>
      <c r="I14" s="21">
        <v>2990</v>
      </c>
      <c r="J14" s="21">
        <v>2990</v>
      </c>
      <c r="K14" s="21">
        <v>2990</v>
      </c>
      <c r="L14" s="21">
        <v>2990</v>
      </c>
      <c r="M14" s="21">
        <v>2990</v>
      </c>
      <c r="N14" s="21">
        <v>2990</v>
      </c>
      <c r="O14" s="22">
        <f>SUM(C14:N14)</f>
        <v>35880</v>
      </c>
    </row>
    <row r="15" spans="1:15" ht="16" x14ac:dyDescent="0.35">
      <c r="A15" s="23" t="s">
        <v>20</v>
      </c>
      <c r="B15" s="24"/>
      <c r="C15" s="25">
        <v>3250</v>
      </c>
      <c r="D15" s="25">
        <v>3250</v>
      </c>
      <c r="E15" s="25">
        <v>3250</v>
      </c>
      <c r="F15" s="25">
        <v>3250</v>
      </c>
      <c r="G15" s="25">
        <v>3250</v>
      </c>
      <c r="H15" s="25">
        <v>3250</v>
      </c>
      <c r="I15" s="25">
        <v>3250</v>
      </c>
      <c r="J15" s="25">
        <v>3250</v>
      </c>
      <c r="K15" s="25">
        <v>3250</v>
      </c>
      <c r="L15" s="25">
        <v>3250</v>
      </c>
      <c r="M15" s="25">
        <v>3250</v>
      </c>
      <c r="N15" s="25">
        <v>3250</v>
      </c>
      <c r="O15" s="26">
        <f t="shared" ref="O15:O17" si="4">SUM(C15:N15)</f>
        <v>39000</v>
      </c>
    </row>
    <row r="16" spans="1:15" ht="16" x14ac:dyDescent="0.35">
      <c r="A16" s="23" t="s">
        <v>21</v>
      </c>
      <c r="B16" s="24"/>
      <c r="C16" s="25">
        <v>3080</v>
      </c>
      <c r="D16" s="25">
        <v>3080</v>
      </c>
      <c r="E16" s="25">
        <v>3080</v>
      </c>
      <c r="F16" s="25">
        <v>3080</v>
      </c>
      <c r="G16" s="25">
        <v>3080</v>
      </c>
      <c r="H16" s="25">
        <v>3080</v>
      </c>
      <c r="I16" s="25">
        <v>3080</v>
      </c>
      <c r="J16" s="25">
        <v>3080</v>
      </c>
      <c r="K16" s="25">
        <v>3080</v>
      </c>
      <c r="L16" s="25">
        <v>3080</v>
      </c>
      <c r="M16" s="25">
        <v>3080</v>
      </c>
      <c r="N16" s="25">
        <v>3080</v>
      </c>
      <c r="O16" s="26">
        <f t="shared" si="4"/>
        <v>36960</v>
      </c>
    </row>
    <row r="17" spans="1:15" ht="16" x14ac:dyDescent="0.35">
      <c r="A17" s="23" t="s">
        <v>22</v>
      </c>
      <c r="B17" s="24" t="s">
        <v>26</v>
      </c>
      <c r="C17" s="31">
        <v>3350</v>
      </c>
      <c r="D17" s="31">
        <v>3350</v>
      </c>
      <c r="E17" s="31">
        <v>3350</v>
      </c>
      <c r="F17" s="31">
        <v>3350</v>
      </c>
      <c r="G17" s="31">
        <v>3350</v>
      </c>
      <c r="H17" s="31">
        <v>3350</v>
      </c>
      <c r="I17" s="31">
        <v>3350</v>
      </c>
      <c r="J17" s="25"/>
      <c r="K17" s="25"/>
      <c r="L17" s="25"/>
      <c r="M17" s="25"/>
      <c r="N17" s="25"/>
      <c r="O17" s="26">
        <f t="shared" si="4"/>
        <v>23450</v>
      </c>
    </row>
    <row r="18" spans="1:15" ht="28" x14ac:dyDescent="0.35">
      <c r="A18" s="32" t="s">
        <v>27</v>
      </c>
      <c r="B18" s="33" t="s">
        <v>28</v>
      </c>
      <c r="C18" s="34"/>
      <c r="D18" s="34"/>
      <c r="E18" s="34"/>
      <c r="F18" s="34"/>
      <c r="G18" s="34"/>
      <c r="H18" s="34">
        <v>5200</v>
      </c>
      <c r="I18" s="34">
        <v>5200</v>
      </c>
      <c r="J18" s="34">
        <v>5200</v>
      </c>
      <c r="K18" s="34"/>
      <c r="L18" s="34"/>
      <c r="M18" s="34"/>
      <c r="N18" s="34"/>
      <c r="O18" s="35">
        <f>SUM(H18:J18)</f>
        <v>15600</v>
      </c>
    </row>
    <row r="19" spans="1:15" ht="16" x14ac:dyDescent="0.35">
      <c r="A19" s="36" t="s">
        <v>29</v>
      </c>
      <c r="B19" s="24"/>
      <c r="C19" s="37">
        <f>SUM(C14:C18)</f>
        <v>12670</v>
      </c>
      <c r="D19" s="37">
        <f t="shared" ref="D19:O19" si="5">SUM(D14:D18)</f>
        <v>12670</v>
      </c>
      <c r="E19" s="37">
        <f t="shared" si="5"/>
        <v>12670</v>
      </c>
      <c r="F19" s="37">
        <f t="shared" si="5"/>
        <v>12670</v>
      </c>
      <c r="G19" s="37">
        <f t="shared" si="5"/>
        <v>12670</v>
      </c>
      <c r="H19" s="37">
        <f t="shared" si="5"/>
        <v>17870</v>
      </c>
      <c r="I19" s="37">
        <f t="shared" si="5"/>
        <v>17870</v>
      </c>
      <c r="J19" s="37">
        <f t="shared" si="5"/>
        <v>14520</v>
      </c>
      <c r="K19" s="37">
        <f t="shared" si="5"/>
        <v>9320</v>
      </c>
      <c r="L19" s="37">
        <f t="shared" si="5"/>
        <v>9320</v>
      </c>
      <c r="M19" s="37">
        <f t="shared" si="5"/>
        <v>9320</v>
      </c>
      <c r="N19" s="37">
        <f t="shared" si="5"/>
        <v>9320</v>
      </c>
      <c r="O19" s="38">
        <f t="shared" si="5"/>
        <v>150890</v>
      </c>
    </row>
    <row r="20" spans="1:15" thickBot="1" x14ac:dyDescent="0.4">
      <c r="A20" s="39" t="s">
        <v>30</v>
      </c>
      <c r="B20" s="40"/>
      <c r="C20" s="41">
        <f>C7+C13+C19</f>
        <v>34210</v>
      </c>
      <c r="D20" s="41">
        <f t="shared" ref="D20:N20" si="6">D7+D13+D19</f>
        <v>34210</v>
      </c>
      <c r="E20" s="41">
        <f t="shared" si="6"/>
        <v>34210</v>
      </c>
      <c r="F20" s="41">
        <f t="shared" si="6"/>
        <v>36720</v>
      </c>
      <c r="G20" s="41">
        <f t="shared" si="6"/>
        <v>36720</v>
      </c>
      <c r="H20" s="41">
        <f t="shared" si="6"/>
        <v>41920</v>
      </c>
      <c r="I20" s="41">
        <f t="shared" si="6"/>
        <v>41920</v>
      </c>
      <c r="J20" s="41">
        <f t="shared" si="6"/>
        <v>38570</v>
      </c>
      <c r="K20" s="41">
        <f t="shared" si="6"/>
        <v>33370</v>
      </c>
      <c r="L20" s="41">
        <f t="shared" si="6"/>
        <v>33370</v>
      </c>
      <c r="M20" s="41">
        <f t="shared" si="6"/>
        <v>33370</v>
      </c>
      <c r="N20" s="41">
        <f t="shared" si="6"/>
        <v>33370</v>
      </c>
      <c r="O20" s="42">
        <f>O7+O13+O19</f>
        <v>431960</v>
      </c>
    </row>
    <row r="21" spans="1:15" ht="17" thickBot="1" x14ac:dyDescent="0.4">
      <c r="A21" s="59" t="s">
        <v>31</v>
      </c>
      <c r="B21" s="60"/>
      <c r="C21" s="60"/>
      <c r="D21" s="60"/>
      <c r="E21" s="60"/>
      <c r="F21" s="60"/>
      <c r="G21" s="60"/>
      <c r="H21" s="60"/>
      <c r="I21" s="60"/>
      <c r="J21" s="60"/>
      <c r="K21" s="60"/>
      <c r="L21" s="60"/>
      <c r="M21" s="60"/>
      <c r="N21" s="60"/>
      <c r="O21" s="61"/>
    </row>
    <row r="22" spans="1:15" ht="16" x14ac:dyDescent="0.35">
      <c r="A22" s="43" t="s">
        <v>32</v>
      </c>
      <c r="B22" s="44" t="s">
        <v>33</v>
      </c>
      <c r="C22" s="45">
        <f>C20*1/100</f>
        <v>342.1</v>
      </c>
      <c r="D22" s="45">
        <f t="shared" ref="D22:N22" si="7">D20*1/100</f>
        <v>342.1</v>
      </c>
      <c r="E22" s="45">
        <f t="shared" si="7"/>
        <v>342.1</v>
      </c>
      <c r="F22" s="45">
        <f t="shared" si="7"/>
        <v>367.2</v>
      </c>
      <c r="G22" s="45">
        <f t="shared" si="7"/>
        <v>367.2</v>
      </c>
      <c r="H22" s="45">
        <f t="shared" si="7"/>
        <v>419.2</v>
      </c>
      <c r="I22" s="45">
        <f t="shared" si="7"/>
        <v>419.2</v>
      </c>
      <c r="J22" s="45">
        <f t="shared" si="7"/>
        <v>385.7</v>
      </c>
      <c r="K22" s="45">
        <f t="shared" si="7"/>
        <v>333.7</v>
      </c>
      <c r="L22" s="45">
        <f t="shared" si="7"/>
        <v>333.7</v>
      </c>
      <c r="M22" s="45">
        <f t="shared" si="7"/>
        <v>333.7</v>
      </c>
      <c r="N22" s="45">
        <f t="shared" si="7"/>
        <v>333.7</v>
      </c>
      <c r="O22" s="46">
        <f>SUM(C22:N22)</f>
        <v>4319.5999999999995</v>
      </c>
    </row>
    <row r="23" spans="1:15" ht="28" x14ac:dyDescent="0.35">
      <c r="A23" s="23" t="s">
        <v>34</v>
      </c>
      <c r="B23" s="24" t="s">
        <v>35</v>
      </c>
      <c r="C23" s="25">
        <v>180</v>
      </c>
      <c r="D23" s="25">
        <v>180</v>
      </c>
      <c r="E23" s="25">
        <v>180</v>
      </c>
      <c r="F23" s="25">
        <v>180</v>
      </c>
      <c r="G23" s="25">
        <v>180</v>
      </c>
      <c r="H23" s="25">
        <v>180</v>
      </c>
      <c r="I23" s="25">
        <v>180</v>
      </c>
      <c r="J23" s="25">
        <v>180</v>
      </c>
      <c r="K23" s="25">
        <v>180</v>
      </c>
      <c r="L23" s="25">
        <v>180</v>
      </c>
      <c r="M23" s="25">
        <v>180</v>
      </c>
      <c r="N23" s="25">
        <v>180</v>
      </c>
      <c r="O23" s="47">
        <f t="shared" ref="O23:O30" si="8">SUM(C23:N23)</f>
        <v>2160</v>
      </c>
    </row>
    <row r="24" spans="1:15" ht="84" x14ac:dyDescent="0.35">
      <c r="A24" s="23" t="s">
        <v>36</v>
      </c>
      <c r="B24" s="24" t="s">
        <v>37</v>
      </c>
      <c r="C24" s="25">
        <v>200</v>
      </c>
      <c r="D24" s="25">
        <v>200</v>
      </c>
      <c r="E24" s="25">
        <v>200</v>
      </c>
      <c r="F24" s="25">
        <v>200</v>
      </c>
      <c r="G24" s="25">
        <v>200</v>
      </c>
      <c r="H24" s="25">
        <v>400</v>
      </c>
      <c r="I24" s="25">
        <v>400</v>
      </c>
      <c r="J24" s="25">
        <v>400</v>
      </c>
      <c r="K24" s="25">
        <v>400</v>
      </c>
      <c r="L24" s="25">
        <v>400</v>
      </c>
      <c r="M24" s="25">
        <v>400</v>
      </c>
      <c r="N24" s="25">
        <v>400</v>
      </c>
      <c r="O24" s="47">
        <f t="shared" si="8"/>
        <v>3800</v>
      </c>
    </row>
    <row r="25" spans="1:15" ht="42" x14ac:dyDescent="0.35">
      <c r="A25" s="23" t="s">
        <v>38</v>
      </c>
      <c r="B25" s="24" t="s">
        <v>39</v>
      </c>
      <c r="C25" s="25">
        <v>200</v>
      </c>
      <c r="D25" s="25">
        <v>200</v>
      </c>
      <c r="E25" s="25">
        <v>200</v>
      </c>
      <c r="F25" s="25">
        <v>200</v>
      </c>
      <c r="G25" s="25">
        <v>200</v>
      </c>
      <c r="H25" s="25">
        <v>200</v>
      </c>
      <c r="I25" s="25">
        <v>200</v>
      </c>
      <c r="J25" s="25">
        <v>200</v>
      </c>
      <c r="K25" s="25">
        <v>200</v>
      </c>
      <c r="L25" s="25">
        <v>200</v>
      </c>
      <c r="M25" s="25">
        <v>200</v>
      </c>
      <c r="N25" s="25">
        <v>200</v>
      </c>
      <c r="O25" s="47">
        <f t="shared" si="8"/>
        <v>2400</v>
      </c>
    </row>
    <row r="26" spans="1:15" ht="28" x14ac:dyDescent="0.35">
      <c r="A26" s="23" t="s">
        <v>40</v>
      </c>
      <c r="B26" s="24" t="s">
        <v>41</v>
      </c>
      <c r="C26" s="25">
        <v>700</v>
      </c>
      <c r="D26" s="25">
        <v>700</v>
      </c>
      <c r="E26" s="25">
        <v>700</v>
      </c>
      <c r="F26" s="25">
        <v>700</v>
      </c>
      <c r="G26" s="25">
        <v>700</v>
      </c>
      <c r="H26" s="25">
        <v>700</v>
      </c>
      <c r="I26" s="25">
        <v>700</v>
      </c>
      <c r="J26" s="25">
        <v>700</v>
      </c>
      <c r="K26" s="25">
        <v>700</v>
      </c>
      <c r="L26" s="25">
        <v>700</v>
      </c>
      <c r="M26" s="25">
        <v>700</v>
      </c>
      <c r="N26" s="25">
        <v>700</v>
      </c>
      <c r="O26" s="47">
        <f t="shared" si="8"/>
        <v>8400</v>
      </c>
    </row>
    <row r="27" spans="1:15" ht="16" x14ac:dyDescent="0.35">
      <c r="A27" s="23" t="s">
        <v>42</v>
      </c>
      <c r="B27" s="24" t="s">
        <v>43</v>
      </c>
      <c r="C27" s="25"/>
      <c r="D27" s="25"/>
      <c r="E27" s="25"/>
      <c r="F27" s="25"/>
      <c r="G27" s="25"/>
      <c r="H27" s="25"/>
      <c r="I27" s="25"/>
      <c r="J27" s="25"/>
      <c r="K27" s="25"/>
      <c r="L27" s="25"/>
      <c r="M27" s="25"/>
      <c r="N27" s="25"/>
      <c r="O27" s="47">
        <f t="shared" si="8"/>
        <v>0</v>
      </c>
    </row>
    <row r="28" spans="1:15" ht="16" x14ac:dyDescent="0.35">
      <c r="A28" s="23" t="s">
        <v>42</v>
      </c>
      <c r="B28" s="24" t="s">
        <v>43</v>
      </c>
      <c r="C28" s="25"/>
      <c r="D28" s="25"/>
      <c r="E28" s="25"/>
      <c r="F28" s="25"/>
      <c r="G28" s="25"/>
      <c r="H28" s="25"/>
      <c r="I28" s="25"/>
      <c r="J28" s="25"/>
      <c r="K28" s="25"/>
      <c r="L28" s="25"/>
      <c r="M28" s="25"/>
      <c r="N28" s="25"/>
      <c r="O28" s="47">
        <f t="shared" si="8"/>
        <v>0</v>
      </c>
    </row>
    <row r="29" spans="1:15" ht="16" x14ac:dyDescent="0.35">
      <c r="A29" s="23" t="s">
        <v>44</v>
      </c>
      <c r="B29" s="24"/>
      <c r="C29" s="25"/>
      <c r="D29" s="25"/>
      <c r="E29" s="25">
        <v>20000</v>
      </c>
      <c r="F29" s="25"/>
      <c r="G29" s="25"/>
      <c r="H29" s="25"/>
      <c r="I29" s="25"/>
      <c r="J29" s="25"/>
      <c r="K29" s="25"/>
      <c r="L29" s="25"/>
      <c r="M29" s="25"/>
      <c r="N29" s="25"/>
      <c r="O29" s="47">
        <f t="shared" si="8"/>
        <v>20000</v>
      </c>
    </row>
    <row r="30" spans="1:15" ht="16" x14ac:dyDescent="0.35">
      <c r="A30" s="23" t="s">
        <v>45</v>
      </c>
      <c r="B30" s="24"/>
      <c r="C30" s="25"/>
      <c r="D30" s="25">
        <v>6500</v>
      </c>
      <c r="E30" s="25"/>
      <c r="F30" s="25"/>
      <c r="G30" s="25"/>
      <c r="H30" s="25"/>
      <c r="I30" s="25"/>
      <c r="J30" s="25"/>
      <c r="K30" s="25"/>
      <c r="L30" s="25"/>
      <c r="M30" s="25"/>
      <c r="N30" s="25"/>
      <c r="O30" s="47">
        <f t="shared" si="8"/>
        <v>6500</v>
      </c>
    </row>
    <row r="31" spans="1:15" ht="33.5" thickBot="1" x14ac:dyDescent="0.5">
      <c r="A31" s="2" t="s">
        <v>46</v>
      </c>
      <c r="B31" s="4"/>
      <c r="C31" s="3">
        <f>SUM(C22:C30)</f>
        <v>1622.1</v>
      </c>
      <c r="D31" s="3">
        <f t="shared" ref="D31:N31" si="9">SUM(D22:D30)</f>
        <v>8122.1</v>
      </c>
      <c r="E31" s="3">
        <f t="shared" si="9"/>
        <v>21622.1</v>
      </c>
      <c r="F31" s="3">
        <f t="shared" si="9"/>
        <v>1647.2</v>
      </c>
      <c r="G31" s="3">
        <f t="shared" si="9"/>
        <v>1647.2</v>
      </c>
      <c r="H31" s="3">
        <f t="shared" si="9"/>
        <v>1899.2</v>
      </c>
      <c r="I31" s="3">
        <f t="shared" si="9"/>
        <v>1899.2</v>
      </c>
      <c r="J31" s="3">
        <f t="shared" si="9"/>
        <v>1865.7</v>
      </c>
      <c r="K31" s="3">
        <f t="shared" si="9"/>
        <v>1813.7</v>
      </c>
      <c r="L31" s="3">
        <f t="shared" si="9"/>
        <v>1813.7</v>
      </c>
      <c r="M31" s="3">
        <f t="shared" si="9"/>
        <v>1813.7</v>
      </c>
      <c r="N31" s="3">
        <f t="shared" si="9"/>
        <v>1813.7</v>
      </c>
      <c r="O31" s="17">
        <f>SUM(C31:N31)</f>
        <v>47579.599999999977</v>
      </c>
    </row>
    <row r="32" spans="1:15" ht="10.9" customHeight="1" thickBot="1" x14ac:dyDescent="0.5"/>
    <row r="33" spans="1:15" ht="20.5" customHeight="1" thickBot="1" x14ac:dyDescent="0.4">
      <c r="A33" s="62" t="s">
        <v>47</v>
      </c>
      <c r="B33" s="63"/>
      <c r="C33" s="5">
        <f>C31+C20</f>
        <v>35832.1</v>
      </c>
      <c r="D33" s="5">
        <f t="shared" ref="D33:N33" si="10">D31+D20</f>
        <v>42332.1</v>
      </c>
      <c r="E33" s="5">
        <f t="shared" si="10"/>
        <v>55832.1</v>
      </c>
      <c r="F33" s="5">
        <f t="shared" si="10"/>
        <v>38367.199999999997</v>
      </c>
      <c r="G33" s="5">
        <f t="shared" si="10"/>
        <v>38367.199999999997</v>
      </c>
      <c r="H33" s="5">
        <f t="shared" si="10"/>
        <v>43819.199999999997</v>
      </c>
      <c r="I33" s="5">
        <f t="shared" si="10"/>
        <v>43819.199999999997</v>
      </c>
      <c r="J33" s="5">
        <f t="shared" si="10"/>
        <v>40435.699999999997</v>
      </c>
      <c r="K33" s="5">
        <f t="shared" si="10"/>
        <v>35183.699999999997</v>
      </c>
      <c r="L33" s="5">
        <f t="shared" si="10"/>
        <v>35183.699999999997</v>
      </c>
      <c r="M33" s="5">
        <f t="shared" si="10"/>
        <v>35183.699999999997</v>
      </c>
      <c r="N33" s="5">
        <f t="shared" si="10"/>
        <v>35183.699999999997</v>
      </c>
      <c r="O33" s="6">
        <f>SUM(C33:N33)</f>
        <v>479539.60000000009</v>
      </c>
    </row>
    <row r="34" spans="1:15" ht="25.15" customHeight="1" thickBot="1" x14ac:dyDescent="0.5">
      <c r="A34" s="54" t="s">
        <v>48</v>
      </c>
      <c r="B34" s="54"/>
      <c r="C34" s="54"/>
      <c r="D34" s="54"/>
      <c r="E34" s="54"/>
      <c r="F34" s="54"/>
      <c r="G34" s="54"/>
      <c r="H34" s="54"/>
      <c r="I34" s="54"/>
      <c r="J34" s="7"/>
      <c r="K34" s="7"/>
      <c r="L34" s="7"/>
      <c r="M34" s="7"/>
      <c r="N34" s="7"/>
      <c r="O34" s="7"/>
    </row>
    <row r="35" spans="1:15" thickBot="1" x14ac:dyDescent="0.5">
      <c r="A35" s="64" t="s">
        <v>49</v>
      </c>
      <c r="B35" s="65"/>
      <c r="C35" s="8">
        <v>0</v>
      </c>
      <c r="D35" s="8">
        <v>0</v>
      </c>
      <c r="E35" s="8">
        <v>0</v>
      </c>
      <c r="F35" s="8">
        <v>0</v>
      </c>
      <c r="G35" s="8">
        <v>0</v>
      </c>
      <c r="H35" s="8">
        <v>0</v>
      </c>
      <c r="I35" s="8">
        <v>0</v>
      </c>
      <c r="J35" s="8">
        <v>0</v>
      </c>
      <c r="K35" s="8">
        <v>0</v>
      </c>
      <c r="L35" s="8">
        <v>0</v>
      </c>
      <c r="M35" s="8">
        <v>0</v>
      </c>
      <c r="N35" s="8">
        <v>0</v>
      </c>
      <c r="O35" s="9">
        <f>SUM(C35:N35)</f>
        <v>0</v>
      </c>
    </row>
    <row r="36" spans="1:15" ht="14.5" x14ac:dyDescent="0.35">
      <c r="A36" s="48" t="s">
        <v>50</v>
      </c>
      <c r="B36" s="49"/>
      <c r="C36" s="10">
        <f>IF(C35&gt;0,C33-C35,0)</f>
        <v>0</v>
      </c>
      <c r="D36" s="10">
        <f t="shared" ref="D36:N36" si="11">IF(D35&gt;0,D33-D35,0)</f>
        <v>0</v>
      </c>
      <c r="E36" s="10">
        <f t="shared" si="11"/>
        <v>0</v>
      </c>
      <c r="F36" s="10">
        <f t="shared" si="11"/>
        <v>0</v>
      </c>
      <c r="G36" s="10">
        <f t="shared" si="11"/>
        <v>0</v>
      </c>
      <c r="H36" s="10">
        <f t="shared" si="11"/>
        <v>0</v>
      </c>
      <c r="I36" s="10">
        <f t="shared" si="11"/>
        <v>0</v>
      </c>
      <c r="J36" s="10">
        <f t="shared" si="11"/>
        <v>0</v>
      </c>
      <c r="K36" s="10">
        <f t="shared" si="11"/>
        <v>0</v>
      </c>
      <c r="L36" s="10">
        <f t="shared" si="11"/>
        <v>0</v>
      </c>
      <c r="M36" s="10">
        <f t="shared" si="11"/>
        <v>0</v>
      </c>
      <c r="N36" s="10">
        <f t="shared" si="11"/>
        <v>0</v>
      </c>
      <c r="O36" s="50">
        <f>SUM(C36:N36)</f>
        <v>0</v>
      </c>
    </row>
    <row r="37" spans="1:15" ht="15" thickBot="1" x14ac:dyDescent="0.4">
      <c r="A37" s="52" t="s">
        <v>51</v>
      </c>
      <c r="B37" s="53"/>
      <c r="C37" s="11">
        <f>C36</f>
        <v>0</v>
      </c>
      <c r="D37" s="11">
        <f>C37+D36</f>
        <v>0</v>
      </c>
      <c r="E37" s="11">
        <f t="shared" ref="E37:N37" si="12">D37+E36</f>
        <v>0</v>
      </c>
      <c r="F37" s="11">
        <f t="shared" si="12"/>
        <v>0</v>
      </c>
      <c r="G37" s="11">
        <f t="shared" si="12"/>
        <v>0</v>
      </c>
      <c r="H37" s="11">
        <f t="shared" si="12"/>
        <v>0</v>
      </c>
      <c r="I37" s="11">
        <f t="shared" si="12"/>
        <v>0</v>
      </c>
      <c r="J37" s="11">
        <f t="shared" si="12"/>
        <v>0</v>
      </c>
      <c r="K37" s="11">
        <f t="shared" si="12"/>
        <v>0</v>
      </c>
      <c r="L37" s="11">
        <f t="shared" si="12"/>
        <v>0</v>
      </c>
      <c r="M37" s="11">
        <f t="shared" si="12"/>
        <v>0</v>
      </c>
      <c r="N37" s="11">
        <f t="shared" si="12"/>
        <v>0</v>
      </c>
      <c r="O37" s="51"/>
    </row>
  </sheetData>
  <mergeCells count="9">
    <mergeCell ref="A36:B36"/>
    <mergeCell ref="O36:O37"/>
    <mergeCell ref="A37:B37"/>
    <mergeCell ref="A34:I34"/>
    <mergeCell ref="A1:O1"/>
    <mergeCell ref="A3:O3"/>
    <mergeCell ref="A21:O21"/>
    <mergeCell ref="A33:B33"/>
    <mergeCell ref="A35:B35"/>
  </mergeCells>
  <conditionalFormatting sqref="C36:O37">
    <cfRule type="colorScale" priority="1">
      <colorScale>
        <cfvo type="num" val="0"/>
        <cfvo type="num" val="0"/>
        <color theme="5" tint="0.79998168889431442"/>
        <color theme="9" tint="0.79998168889431442"/>
      </colorScale>
    </cfRule>
  </conditionalFormatting>
  <pageMargins left="0.25" right="0.25" top="0.75" bottom="0.75" header="0.3" footer="0.3"/>
  <pageSetup paperSize="8" scale="9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Suivi masse RH avec services</vt:lpstr>
    </vt:vector>
  </TitlesOfParts>
  <Manager>Johann Le Mons - ElanRural</Manager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Johann Le Mons - ElanRural</dc:creator>
  <cp:keywords/>
  <dc:description/>
  <cp:lastModifiedBy>Johann</cp:lastModifiedBy>
  <cp:revision/>
  <dcterms:created xsi:type="dcterms:W3CDTF">2024-09-28T12:52:19Z</dcterms:created>
  <dcterms:modified xsi:type="dcterms:W3CDTF">2025-03-08T15:57:08Z</dcterms:modified>
  <cp:category/>
  <cp:contentStatus/>
</cp:coreProperties>
</file>